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2024-2025\yıllık_planlar\"/>
    </mc:Choice>
  </mc:AlternateContent>
  <xr:revisionPtr revIDLastSave="0" documentId="13_ncr:1_{A5B6964B-CFBB-493E-9D85-20FC8D5152B4}" xr6:coauthVersionLast="47" xr6:coauthVersionMax="47" xr10:uidLastSave="{00000000-0000-0000-0000-000000000000}"/>
  <bookViews>
    <workbookView xWindow="-120" yWindow="-120" windowWidth="29040" windowHeight="15720" firstSheet="1" activeTab="7" xr2:uid="{00000000-000D-0000-FFFF-FFFF00000000}"/>
  </bookViews>
  <sheets>
    <sheet name="Hafta" sheetId="95" r:id="rId1"/>
    <sheet name="CT" sheetId="96" r:id="rId2"/>
    <sheet name="AnaPlan" sheetId="109" r:id="rId3"/>
    <sheet name="9-TEEA" sheetId="71" r:id="rId4"/>
    <sheet name="9-MesGel" sheetId="72" r:id="rId5"/>
    <sheet name="10-EEES" sheetId="73" r:id="rId6"/>
    <sheet name="10-BilDevDiz" sheetId="74" r:id="rId7"/>
    <sheet name="11-PanoPCiz" sheetId="64" r:id="rId8"/>
    <sheet name="10-TesisatA" sheetId="84" r:id="rId9"/>
    <sheet name="11-PanoA" sheetId="62" r:id="rId10"/>
    <sheet name="11-ETesisatPrj" sheetId="65" r:id="rId11"/>
    <sheet name="11-KontrolPano" sheetId="63" r:id="rId12"/>
    <sheet name="Bos" sheetId="97" r:id="rId13"/>
    <sheet name="11-Mikro" sheetId="57" r:id="rId14"/>
    <sheet name="11-EndElo" sheetId="106" r:id="rId15"/>
    <sheet name="11-OtamasyonA" sheetId="104" r:id="rId16"/>
  </sheets>
  <externalReferences>
    <externalReference r:id="rId17"/>
  </externalReferences>
  <definedNames>
    <definedName name="_xlnm.Print_Area" localSheetId="6">'10-BilDevDiz'!$B$2:$I$89</definedName>
    <definedName name="_xlnm.Print_Area" localSheetId="5">'10-EEES'!$B$2:$I$89</definedName>
    <definedName name="_xlnm.Print_Area" localSheetId="8">'10-TesisatA'!$B$2:$I$89</definedName>
    <definedName name="_xlnm.Print_Area" localSheetId="14">'11-EndElo'!$B$2:$I$89</definedName>
    <definedName name="_xlnm.Print_Area" localSheetId="10">'11-ETesisatPrj'!$B$2:$I$89</definedName>
    <definedName name="_xlnm.Print_Area" localSheetId="11">'11-KontrolPano'!$B$2:$I$89</definedName>
    <definedName name="_xlnm.Print_Area" localSheetId="13">'11-Mikro'!$B$2:$I$89</definedName>
    <definedName name="_xlnm.Print_Area" localSheetId="15">'11-OtamasyonA'!$B$2:$I$89</definedName>
    <definedName name="_xlnm.Print_Area" localSheetId="9">'11-PanoA'!$B$2:$I$89</definedName>
    <definedName name="_xlnm.Print_Area" localSheetId="7">'11-PanoPCiz'!$B$2:$I$89</definedName>
    <definedName name="_xlnm.Print_Area" localSheetId="4">'9-MesGel'!$B$2:$I$89</definedName>
    <definedName name="_xlnm.Print_Area" localSheetId="3">'9-TEEA'!$B$2:$I$89</definedName>
    <definedName name="_xlnm.Print_Area" localSheetId="2">AnaPlan!$B$2:$I$6</definedName>
    <definedName name="_xlnm.Print_Area" localSheetId="12">Bos!$B$2:$I$89</definedName>
    <definedName name="_xlnm.Print_Area" localSheetId="1">CT!$B$2:$P$38</definedName>
    <definedName name="_xlnm.Print_Area" localSheetId="0">Hafta!$C$1:$I$20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2" i="72" l="1"/>
  <c r="D72" i="73"/>
  <c r="D72" i="74"/>
  <c r="D72" i="84"/>
  <c r="D72" i="62"/>
  <c r="D72" i="65"/>
  <c r="D72" i="63"/>
  <c r="D72" i="64"/>
  <c r="D72" i="97"/>
  <c r="D72" i="57"/>
  <c r="D72" i="106"/>
  <c r="D72" i="104"/>
  <c r="D72" i="71"/>
  <c r="C73" i="106"/>
  <c r="C73" i="104"/>
  <c r="C62" i="106"/>
  <c r="C62" i="104"/>
  <c r="D60" i="72"/>
  <c r="D60" i="73"/>
  <c r="D60" i="74"/>
  <c r="D60" i="84"/>
  <c r="D60" i="62"/>
  <c r="D60" i="65"/>
  <c r="D60" i="63"/>
  <c r="D60" i="64"/>
  <c r="D60" i="97"/>
  <c r="D60" i="57"/>
  <c r="D60" i="106"/>
  <c r="D60" i="104"/>
  <c r="D60" i="71"/>
  <c r="C59" i="106"/>
  <c r="C59" i="104"/>
  <c r="D27" i="72"/>
  <c r="D27" i="73"/>
  <c r="D27" i="74"/>
  <c r="D27" i="84"/>
  <c r="D27" i="62"/>
  <c r="D27" i="65"/>
  <c r="D27" i="63"/>
  <c r="D27" i="64"/>
  <c r="D27" i="97"/>
  <c r="D27" i="57"/>
  <c r="D27" i="106"/>
  <c r="D27" i="104"/>
  <c r="D27" i="71"/>
  <c r="D21" i="72"/>
  <c r="D21" i="73"/>
  <c r="D21" i="74"/>
  <c r="D21" i="84"/>
  <c r="D21" i="62"/>
  <c r="D21" i="65"/>
  <c r="D21" i="63"/>
  <c r="D21" i="64"/>
  <c r="D21" i="97"/>
  <c r="D21" i="57"/>
  <c r="D21" i="106"/>
  <c r="D21" i="104"/>
  <c r="D21" i="71"/>
  <c r="H5" i="72"/>
  <c r="E5" i="72"/>
  <c r="H4" i="72"/>
  <c r="E4" i="72"/>
  <c r="H5" i="73"/>
  <c r="E5" i="73"/>
  <c r="H4" i="73"/>
  <c r="E4" i="73"/>
  <c r="H5" i="74"/>
  <c r="E5" i="74"/>
  <c r="H4" i="74"/>
  <c r="E4" i="74"/>
  <c r="H5" i="84"/>
  <c r="E5" i="84"/>
  <c r="H4" i="84"/>
  <c r="E4" i="84"/>
  <c r="H5" i="62"/>
  <c r="E5" i="62"/>
  <c r="H4" i="62"/>
  <c r="E4" i="62"/>
  <c r="H5" i="65"/>
  <c r="E5" i="65"/>
  <c r="H4" i="65"/>
  <c r="E4" i="65"/>
  <c r="H5" i="63"/>
  <c r="E5" i="63"/>
  <c r="H4" i="63"/>
  <c r="E4" i="63"/>
  <c r="H5" i="64"/>
  <c r="E5" i="64"/>
  <c r="H4" i="64"/>
  <c r="E4" i="64"/>
  <c r="H5" i="97"/>
  <c r="E5" i="97"/>
  <c r="H4" i="97"/>
  <c r="E4" i="97"/>
  <c r="H5" i="57"/>
  <c r="E5" i="57"/>
  <c r="H4" i="57"/>
  <c r="E4" i="57"/>
  <c r="H5" i="106"/>
  <c r="E5" i="106"/>
  <c r="H4" i="106"/>
  <c r="E4" i="106"/>
  <c r="H5" i="104"/>
  <c r="E5" i="104"/>
  <c r="H4" i="104"/>
  <c r="E4" i="104"/>
  <c r="H5" i="71"/>
  <c r="H4" i="71"/>
  <c r="E5" i="71"/>
  <c r="E4" i="71"/>
  <c r="E9" i="95"/>
  <c r="C13" i="106"/>
  <c r="C14" i="106"/>
  <c r="D14" i="106"/>
  <c r="C15" i="106"/>
  <c r="D15" i="106"/>
  <c r="C18" i="106"/>
  <c r="D18" i="106"/>
  <c r="C19" i="106"/>
  <c r="D19" i="106"/>
  <c r="C20" i="106"/>
  <c r="D20" i="106"/>
  <c r="C21" i="106"/>
  <c r="D22" i="106"/>
  <c r="C22" i="106"/>
  <c r="D25" i="106"/>
  <c r="C25" i="106"/>
  <c r="C27" i="106"/>
  <c r="D28" i="106"/>
  <c r="C28" i="106"/>
  <c r="C31" i="106"/>
  <c r="D31" i="106"/>
  <c r="C32" i="106"/>
  <c r="D32" i="106"/>
  <c r="C33" i="106"/>
  <c r="D33" i="106"/>
  <c r="C34" i="106"/>
  <c r="D34" i="106"/>
  <c r="C37" i="106"/>
  <c r="D37" i="106"/>
  <c r="C38" i="106"/>
  <c r="D38" i="106"/>
  <c r="C39" i="106"/>
  <c r="D39" i="106"/>
  <c r="C46" i="106"/>
  <c r="D46" i="106"/>
  <c r="C47" i="106"/>
  <c r="D47" i="106"/>
  <c r="C48" i="106"/>
  <c r="D48" i="106"/>
  <c r="C49" i="106"/>
  <c r="D49" i="106"/>
  <c r="C52" i="106"/>
  <c r="D52" i="106"/>
  <c r="C53" i="106"/>
  <c r="D53" i="106"/>
  <c r="C54" i="106"/>
  <c r="D54" i="106"/>
  <c r="C55" i="106"/>
  <c r="D55" i="106"/>
  <c r="D59" i="106"/>
  <c r="C60" i="106"/>
  <c r="D61" i="106"/>
  <c r="C61" i="106"/>
  <c r="D62" i="106"/>
  <c r="D65" i="106"/>
  <c r="C65" i="106"/>
  <c r="D66" i="106"/>
  <c r="C66" i="106"/>
  <c r="D67" i="106"/>
  <c r="C67" i="106"/>
  <c r="D68" i="106"/>
  <c r="C68" i="106"/>
  <c r="C71" i="106"/>
  <c r="D71" i="106"/>
  <c r="C72" i="106"/>
  <c r="D73" i="106"/>
  <c r="C13" i="104"/>
  <c r="C14" i="104"/>
  <c r="D14" i="104"/>
  <c r="C15" i="104"/>
  <c r="D15" i="104"/>
  <c r="C18" i="104"/>
  <c r="D18" i="104"/>
  <c r="C19" i="104"/>
  <c r="D19" i="104"/>
  <c r="C20" i="104"/>
  <c r="D20" i="104"/>
  <c r="C21" i="104"/>
  <c r="D22" i="104"/>
  <c r="C22" i="104"/>
  <c r="D25" i="104"/>
  <c r="C25" i="104"/>
  <c r="C27" i="104"/>
  <c r="D28" i="104"/>
  <c r="C28" i="104"/>
  <c r="C31" i="104"/>
  <c r="D31" i="104"/>
  <c r="C32" i="104"/>
  <c r="D32" i="104"/>
  <c r="C33" i="104"/>
  <c r="D33" i="104"/>
  <c r="C34" i="104"/>
  <c r="D34" i="104"/>
  <c r="C37" i="104"/>
  <c r="D37" i="104"/>
  <c r="C38" i="104"/>
  <c r="D38" i="104"/>
  <c r="C39" i="104"/>
  <c r="D39" i="104"/>
  <c r="C46" i="104"/>
  <c r="D46" i="104"/>
  <c r="C47" i="104"/>
  <c r="D47" i="104"/>
  <c r="C48" i="104"/>
  <c r="D48" i="104"/>
  <c r="C49" i="104"/>
  <c r="D49" i="104"/>
  <c r="C52" i="104"/>
  <c r="D52" i="104"/>
  <c r="C53" i="104"/>
  <c r="D53" i="104"/>
  <c r="C54" i="104"/>
  <c r="D54" i="104"/>
  <c r="C55" i="104"/>
  <c r="D55" i="104"/>
  <c r="D59" i="104"/>
  <c r="C60" i="104"/>
  <c r="D61" i="104"/>
  <c r="C61" i="104"/>
  <c r="D62" i="104"/>
  <c r="D65" i="104"/>
  <c r="C65" i="104"/>
  <c r="D66" i="104"/>
  <c r="C66" i="104"/>
  <c r="D67" i="104"/>
  <c r="C67" i="104"/>
  <c r="D68" i="104"/>
  <c r="C68" i="104"/>
  <c r="C71" i="104"/>
  <c r="D71" i="104"/>
  <c r="C72" i="104"/>
  <c r="D73" i="104"/>
  <c r="D73" i="97" l="1"/>
  <c r="D71" i="97"/>
  <c r="D68" i="97"/>
  <c r="D67" i="97"/>
  <c r="D66" i="97"/>
  <c r="D65" i="97"/>
  <c r="D62" i="97"/>
  <c r="D61" i="97"/>
  <c r="D59" i="97"/>
  <c r="D55" i="97"/>
  <c r="D54" i="97"/>
  <c r="D53" i="97"/>
  <c r="D52" i="97"/>
  <c r="D49" i="97"/>
  <c r="D48" i="97"/>
  <c r="D47" i="97"/>
  <c r="D46" i="97"/>
  <c r="D39" i="97"/>
  <c r="D38" i="97"/>
  <c r="D37" i="97"/>
  <c r="D34" i="97"/>
  <c r="D33" i="97"/>
  <c r="D32" i="97"/>
  <c r="D31" i="97"/>
  <c r="D28" i="97"/>
  <c r="D25" i="97"/>
  <c r="D22" i="97"/>
  <c r="D20" i="97"/>
  <c r="D19" i="97"/>
  <c r="D18" i="97"/>
  <c r="D15" i="97"/>
  <c r="D14" i="97"/>
  <c r="E7" i="96"/>
  <c r="F7" i="96" s="1"/>
  <c r="G7" i="96" s="1"/>
  <c r="H7" i="96" s="1"/>
  <c r="H9" i="95"/>
  <c r="C13" i="97" l="1"/>
  <c r="D8" i="96"/>
  <c r="C13" i="72"/>
  <c r="C13" i="73"/>
  <c r="C13" i="62"/>
  <c r="C13" i="84"/>
  <c r="C13" i="65"/>
  <c r="C13" i="71"/>
  <c r="C13" i="64"/>
  <c r="C13" i="74"/>
  <c r="C13" i="57"/>
  <c r="C13" i="63"/>
  <c r="E8" i="96" l="1"/>
  <c r="F8" i="96" s="1"/>
  <c r="G8" i="96" s="1"/>
  <c r="H8" i="96" s="1"/>
  <c r="D9" i="96" s="1"/>
  <c r="C14" i="57"/>
  <c r="C14" i="65" l="1"/>
  <c r="C14" i="63"/>
  <c r="C14" i="97"/>
  <c r="C14" i="62"/>
  <c r="C14" i="73"/>
  <c r="C14" i="84"/>
  <c r="C14" i="74"/>
  <c r="C14" i="71"/>
  <c r="C14" i="64"/>
  <c r="C14" i="72"/>
  <c r="E9" i="96"/>
  <c r="F9" i="96" s="1"/>
  <c r="G9" i="96" s="1"/>
  <c r="H9" i="96" s="1"/>
  <c r="D13" i="96" s="1"/>
  <c r="D73" i="84"/>
  <c r="D71" i="84"/>
  <c r="D68" i="84"/>
  <c r="D67" i="84"/>
  <c r="D66" i="84"/>
  <c r="D65" i="84"/>
  <c r="D62" i="84"/>
  <c r="D61" i="84"/>
  <c r="D59" i="84"/>
  <c r="D55" i="84"/>
  <c r="D54" i="84"/>
  <c r="D53" i="84"/>
  <c r="D52" i="84"/>
  <c r="D49" i="84"/>
  <c r="D48" i="84"/>
  <c r="D47" i="84"/>
  <c r="D46" i="84"/>
  <c r="D39" i="84"/>
  <c r="D38" i="84"/>
  <c r="D37" i="84"/>
  <c r="D34" i="84"/>
  <c r="D33" i="84"/>
  <c r="D32" i="84"/>
  <c r="D31" i="84"/>
  <c r="D28" i="84"/>
  <c r="D25" i="84"/>
  <c r="D22" i="84"/>
  <c r="D20" i="84"/>
  <c r="D19" i="84"/>
  <c r="D18" i="84"/>
  <c r="D15" i="84"/>
  <c r="D14" i="84"/>
  <c r="C15" i="71" l="1"/>
  <c r="C15" i="64"/>
  <c r="C15" i="97"/>
  <c r="C15" i="57"/>
  <c r="C15" i="65"/>
  <c r="C15" i="84"/>
  <c r="C15" i="63"/>
  <c r="C15" i="72"/>
  <c r="C15" i="73"/>
  <c r="C15" i="74"/>
  <c r="C15" i="62"/>
  <c r="E13" i="96"/>
  <c r="F13" i="96" s="1"/>
  <c r="G13" i="96" s="1"/>
  <c r="H13" i="96" s="1"/>
  <c r="D14" i="96" s="1"/>
  <c r="C18" i="65" l="1"/>
  <c r="C18" i="62"/>
  <c r="C18" i="63"/>
  <c r="C18" i="84"/>
  <c r="C18" i="74"/>
  <c r="C18" i="97"/>
  <c r="C18" i="72"/>
  <c r="C18" i="71"/>
  <c r="C18" i="73"/>
  <c r="C18" i="64"/>
  <c r="C18" i="57"/>
  <c r="E14" i="96"/>
  <c r="F14" i="96" s="1"/>
  <c r="G14" i="96" s="1"/>
  <c r="H14" i="96" s="1"/>
  <c r="D15" i="96" s="1"/>
  <c r="C19" i="74"/>
  <c r="C19" i="71"/>
  <c r="C19" i="73"/>
  <c r="C19" i="57"/>
  <c r="C19" i="72"/>
  <c r="D73" i="74"/>
  <c r="D71" i="74"/>
  <c r="D68" i="74"/>
  <c r="D67" i="74"/>
  <c r="D66" i="74"/>
  <c r="D65" i="74"/>
  <c r="D62" i="74"/>
  <c r="D61" i="74"/>
  <c r="D59" i="74"/>
  <c r="D55" i="74"/>
  <c r="D54" i="74"/>
  <c r="D53" i="74"/>
  <c r="D52" i="74"/>
  <c r="D49" i="74"/>
  <c r="D48" i="74"/>
  <c r="D47" i="74"/>
  <c r="D46" i="74"/>
  <c r="D39" i="74"/>
  <c r="D38" i="74"/>
  <c r="D37" i="74"/>
  <c r="D34" i="74"/>
  <c r="D33" i="74"/>
  <c r="D32" i="74"/>
  <c r="D31" i="74"/>
  <c r="D28" i="74"/>
  <c r="D25" i="74"/>
  <c r="D22" i="74"/>
  <c r="D20" i="74"/>
  <c r="D19" i="74"/>
  <c r="D18" i="74"/>
  <c r="D15" i="74"/>
  <c r="D14" i="74"/>
  <c r="D73" i="73"/>
  <c r="D71" i="73"/>
  <c r="D68" i="73"/>
  <c r="D67" i="73"/>
  <c r="D66" i="73"/>
  <c r="D65" i="73"/>
  <c r="D62" i="73"/>
  <c r="D61" i="73"/>
  <c r="D59" i="73"/>
  <c r="D55" i="73"/>
  <c r="D54" i="73"/>
  <c r="D53" i="73"/>
  <c r="D52" i="73"/>
  <c r="D49" i="73"/>
  <c r="D48" i="73"/>
  <c r="D47" i="73"/>
  <c r="D46" i="73"/>
  <c r="D39" i="73"/>
  <c r="D38" i="73"/>
  <c r="D37" i="73"/>
  <c r="D34" i="73"/>
  <c r="D33" i="73"/>
  <c r="D32" i="73"/>
  <c r="D31" i="73"/>
  <c r="D28" i="73"/>
  <c r="D25" i="73"/>
  <c r="D22" i="73"/>
  <c r="D20" i="73"/>
  <c r="D19" i="73"/>
  <c r="D18" i="73"/>
  <c r="D15" i="73"/>
  <c r="D14" i="73"/>
  <c r="D73" i="72"/>
  <c r="D71" i="72"/>
  <c r="D68" i="72"/>
  <c r="D67" i="72"/>
  <c r="D66" i="72"/>
  <c r="D65" i="72"/>
  <c r="D62" i="72"/>
  <c r="D61" i="72"/>
  <c r="D59" i="72"/>
  <c r="D55" i="72"/>
  <c r="D54" i="72"/>
  <c r="D53" i="72"/>
  <c r="D52" i="72"/>
  <c r="D49" i="72"/>
  <c r="D48" i="72"/>
  <c r="D47" i="72"/>
  <c r="D46" i="72"/>
  <c r="D39" i="72"/>
  <c r="D38" i="72"/>
  <c r="D37" i="72"/>
  <c r="D34" i="72"/>
  <c r="D33" i="72"/>
  <c r="D32" i="72"/>
  <c r="D31" i="72"/>
  <c r="D28" i="72"/>
  <c r="D25" i="72"/>
  <c r="D22" i="72"/>
  <c r="D20" i="72"/>
  <c r="D19" i="72"/>
  <c r="D18" i="72"/>
  <c r="D15" i="72"/>
  <c r="D14" i="72"/>
  <c r="D73" i="71"/>
  <c r="D71" i="71"/>
  <c r="D68" i="71"/>
  <c r="D67" i="71"/>
  <c r="D66" i="71"/>
  <c r="D65" i="71"/>
  <c r="D62" i="71"/>
  <c r="D61" i="71"/>
  <c r="D59" i="71"/>
  <c r="D55" i="71"/>
  <c r="D54" i="71"/>
  <c r="D53" i="71"/>
  <c r="D52" i="71"/>
  <c r="D49" i="71"/>
  <c r="D48" i="71"/>
  <c r="D47" i="71"/>
  <c r="D46" i="71"/>
  <c r="D39" i="71"/>
  <c r="D38" i="71"/>
  <c r="D37" i="71"/>
  <c r="D34" i="71"/>
  <c r="D33" i="71"/>
  <c r="D32" i="71"/>
  <c r="D31" i="71"/>
  <c r="D28" i="71"/>
  <c r="D25" i="71"/>
  <c r="D22" i="71"/>
  <c r="D20" i="71"/>
  <c r="D19" i="71"/>
  <c r="D18" i="71"/>
  <c r="D15" i="71"/>
  <c r="D14" i="71"/>
  <c r="C19" i="63" l="1"/>
  <c r="C19" i="65"/>
  <c r="C19" i="64"/>
  <c r="C19" i="62"/>
  <c r="C19" i="84"/>
  <c r="C19" i="97"/>
  <c r="E15" i="96"/>
  <c r="F15" i="96" s="1"/>
  <c r="G15" i="96" s="1"/>
  <c r="H15" i="96" s="1"/>
  <c r="D16" i="96" s="1"/>
  <c r="C20" i="71" l="1"/>
  <c r="C20" i="57"/>
  <c r="C20" i="97"/>
  <c r="C20" i="63"/>
  <c r="C20" i="64"/>
  <c r="C20" i="73"/>
  <c r="C20" i="74"/>
  <c r="C20" i="62"/>
  <c r="C20" i="72"/>
  <c r="C20" i="84"/>
  <c r="C20" i="65"/>
  <c r="E16" i="96"/>
  <c r="F16" i="96" s="1"/>
  <c r="G16" i="96" s="1"/>
  <c r="H16" i="96" s="1"/>
  <c r="D17" i="96" s="1"/>
  <c r="D14" i="65"/>
  <c r="D15" i="65"/>
  <c r="D18" i="65"/>
  <c r="D19" i="65"/>
  <c r="D20" i="65"/>
  <c r="D22" i="65"/>
  <c r="D25" i="65"/>
  <c r="D28" i="65"/>
  <c r="D31" i="65"/>
  <c r="D32" i="65"/>
  <c r="D33" i="65"/>
  <c r="D34" i="65"/>
  <c r="D37" i="65"/>
  <c r="D38" i="65"/>
  <c r="D39" i="65"/>
  <c r="D46" i="65"/>
  <c r="D47" i="65"/>
  <c r="D48" i="65"/>
  <c r="D49" i="65"/>
  <c r="D52" i="65"/>
  <c r="D53" i="65"/>
  <c r="D54" i="65"/>
  <c r="D55" i="65"/>
  <c r="D59" i="65"/>
  <c r="D61" i="65"/>
  <c r="D62" i="65"/>
  <c r="D65" i="65"/>
  <c r="D66" i="65"/>
  <c r="D67" i="65"/>
  <c r="D68" i="65"/>
  <c r="D71" i="65"/>
  <c r="D73" i="65"/>
  <c r="D14" i="64"/>
  <c r="D15" i="64"/>
  <c r="D18" i="64"/>
  <c r="D19" i="64"/>
  <c r="D20" i="64"/>
  <c r="D22" i="64"/>
  <c r="D25" i="64"/>
  <c r="D28" i="64"/>
  <c r="D31" i="64"/>
  <c r="D32" i="64"/>
  <c r="D33" i="64"/>
  <c r="D34" i="64"/>
  <c r="D37" i="64"/>
  <c r="D38" i="64"/>
  <c r="D39" i="64"/>
  <c r="D46" i="64"/>
  <c r="D47" i="64"/>
  <c r="D48" i="64"/>
  <c r="D49" i="64"/>
  <c r="D52" i="64"/>
  <c r="D53" i="64"/>
  <c r="D54" i="64"/>
  <c r="D55" i="64"/>
  <c r="D59" i="64"/>
  <c r="D61" i="64"/>
  <c r="D62" i="64"/>
  <c r="D65" i="64"/>
  <c r="D66" i="64"/>
  <c r="D67" i="64"/>
  <c r="D68" i="64"/>
  <c r="D71" i="64"/>
  <c r="D73" i="64"/>
  <c r="D14" i="63"/>
  <c r="D15" i="63"/>
  <c r="D18" i="63"/>
  <c r="D19" i="63"/>
  <c r="D20" i="63"/>
  <c r="D22" i="63"/>
  <c r="D25" i="63"/>
  <c r="D28" i="63"/>
  <c r="D31" i="63"/>
  <c r="D32" i="63"/>
  <c r="D33" i="63"/>
  <c r="D34" i="63"/>
  <c r="D37" i="63"/>
  <c r="D38" i="63"/>
  <c r="D39" i="63"/>
  <c r="D46" i="63"/>
  <c r="D47" i="63"/>
  <c r="D48" i="63"/>
  <c r="D49" i="63"/>
  <c r="D52" i="63"/>
  <c r="D53" i="63"/>
  <c r="D54" i="63"/>
  <c r="D55" i="63"/>
  <c r="D59" i="63"/>
  <c r="D61" i="63"/>
  <c r="D62" i="63"/>
  <c r="D65" i="63"/>
  <c r="D66" i="63"/>
  <c r="D67" i="63"/>
  <c r="D68" i="63"/>
  <c r="D71" i="63"/>
  <c r="D73" i="63"/>
  <c r="D14" i="62"/>
  <c r="D15" i="62"/>
  <c r="D18" i="62"/>
  <c r="D19" i="62"/>
  <c r="D20" i="62"/>
  <c r="D22" i="62"/>
  <c r="D25" i="62"/>
  <c r="D28" i="62"/>
  <c r="D31" i="62"/>
  <c r="D32" i="62"/>
  <c r="D33" i="62"/>
  <c r="D34" i="62"/>
  <c r="D37" i="62"/>
  <c r="D38" i="62"/>
  <c r="D39" i="62"/>
  <c r="D46" i="62"/>
  <c r="D47" i="62"/>
  <c r="D48" i="62"/>
  <c r="D49" i="62"/>
  <c r="D52" i="62"/>
  <c r="D53" i="62"/>
  <c r="D54" i="62"/>
  <c r="D55" i="62"/>
  <c r="D59" i="62"/>
  <c r="D61" i="62"/>
  <c r="D62" i="62"/>
  <c r="D65" i="62"/>
  <c r="D66" i="62"/>
  <c r="D67" i="62"/>
  <c r="D68" i="62"/>
  <c r="D71" i="62"/>
  <c r="D73" i="62"/>
  <c r="C21" i="71" l="1"/>
  <c r="C21" i="74"/>
  <c r="C21" i="84"/>
  <c r="C21" i="72"/>
  <c r="C21" i="97"/>
  <c r="C21" i="64"/>
  <c r="C21" i="63"/>
  <c r="C21" i="65"/>
  <c r="C21" i="62"/>
  <c r="C21" i="57"/>
  <c r="C21" i="73"/>
  <c r="E17" i="96"/>
  <c r="F17" i="96" s="1"/>
  <c r="G17" i="96" s="1"/>
  <c r="H17" i="96" s="1"/>
  <c r="D20" i="96" s="1"/>
  <c r="C22" i="65" l="1"/>
  <c r="C22" i="63"/>
  <c r="C22" i="72"/>
  <c r="C22" i="71"/>
  <c r="C22" i="97"/>
  <c r="C22" i="57"/>
  <c r="C22" i="64"/>
  <c r="C22" i="84"/>
  <c r="C22" i="73"/>
  <c r="C22" i="62"/>
  <c r="C22" i="74"/>
  <c r="E20" i="96"/>
  <c r="F20" i="96" s="1"/>
  <c r="G20" i="96" s="1"/>
  <c r="H20" i="96" s="1"/>
  <c r="D21" i="96" s="1"/>
  <c r="E21" i="96" s="1"/>
  <c r="F21" i="96" s="1"/>
  <c r="G21" i="96" s="1"/>
  <c r="H21" i="96" s="1"/>
  <c r="D22" i="96" s="1"/>
  <c r="C25" i="71" l="1"/>
  <c r="C25" i="73"/>
  <c r="C25" i="84"/>
  <c r="C25" i="65"/>
  <c r="C25" i="72"/>
  <c r="C25" i="97"/>
  <c r="C25" i="74"/>
  <c r="C25" i="62"/>
  <c r="C25" i="64"/>
  <c r="C25" i="63"/>
  <c r="C25" i="57"/>
  <c r="E22" i="96"/>
  <c r="F22" i="96" s="1"/>
  <c r="G22" i="96" s="1"/>
  <c r="H22" i="96" s="1"/>
  <c r="D23" i="96" s="1"/>
  <c r="D73" i="57"/>
  <c r="D71" i="57"/>
  <c r="D68" i="57"/>
  <c r="D67" i="57"/>
  <c r="D66" i="57"/>
  <c r="D65" i="57"/>
  <c r="D62" i="57"/>
  <c r="D61" i="57"/>
  <c r="D59" i="57"/>
  <c r="D55" i="57"/>
  <c r="D54" i="57"/>
  <c r="D53" i="57"/>
  <c r="D52" i="57"/>
  <c r="D49" i="57"/>
  <c r="D48" i="57"/>
  <c r="D47" i="57"/>
  <c r="D46" i="57"/>
  <c r="D39" i="57"/>
  <c r="D38" i="57"/>
  <c r="D37" i="57"/>
  <c r="D34" i="57"/>
  <c r="D33" i="57"/>
  <c r="D32" i="57"/>
  <c r="D31" i="57"/>
  <c r="D28" i="57"/>
  <c r="D25" i="57"/>
  <c r="D22" i="57"/>
  <c r="D20" i="57"/>
  <c r="D19" i="57"/>
  <c r="D18" i="57"/>
  <c r="D15" i="57"/>
  <c r="D14" i="57"/>
  <c r="C27" i="74" l="1"/>
  <c r="C27" i="73"/>
  <c r="C27" i="97"/>
  <c r="C27" i="84"/>
  <c r="C27" i="65"/>
  <c r="C27" i="62"/>
  <c r="C27" i="64"/>
  <c r="C27" i="63"/>
  <c r="C27" i="57"/>
  <c r="E23" i="96"/>
  <c r="F23" i="96" s="1"/>
  <c r="G23" i="96" s="1"/>
  <c r="H23" i="96" s="1"/>
  <c r="D27" i="96" s="1"/>
  <c r="C27" i="71"/>
  <c r="C27" i="72"/>
  <c r="C28" i="65" l="1"/>
  <c r="C28" i="72"/>
  <c r="C28" i="64"/>
  <c r="C28" i="63"/>
  <c r="C28" i="57"/>
  <c r="C28" i="71"/>
  <c r="C28" i="84"/>
  <c r="C28" i="74"/>
  <c r="C28" i="62"/>
  <c r="C28" i="73"/>
  <c r="C28" i="97"/>
  <c r="E27" i="96"/>
  <c r="F27" i="96" s="1"/>
  <c r="G27" i="96" s="1"/>
  <c r="H27" i="96" s="1"/>
  <c r="D28" i="96" s="1"/>
  <c r="C31" i="73" l="1"/>
  <c r="C31" i="65"/>
  <c r="C31" i="71"/>
  <c r="C31" i="62"/>
  <c r="C31" i="63"/>
  <c r="C31" i="57"/>
  <c r="C31" i="72"/>
  <c r="C31" i="84"/>
  <c r="C31" i="64"/>
  <c r="C31" i="97"/>
  <c r="C31" i="74"/>
  <c r="E28" i="96"/>
  <c r="F28" i="96" s="1"/>
  <c r="G28" i="96" s="1"/>
  <c r="H28" i="96" s="1"/>
  <c r="D29" i="96" s="1"/>
  <c r="C32" i="65" l="1"/>
  <c r="C32" i="72"/>
  <c r="C32" i="57"/>
  <c r="C32" i="71"/>
  <c r="C32" i="62"/>
  <c r="C32" i="73"/>
  <c r="C32" i="97"/>
  <c r="C32" i="63"/>
  <c r="C32" i="64"/>
  <c r="C32" i="84"/>
  <c r="C32" i="74"/>
  <c r="E29" i="96"/>
  <c r="F29" i="96" s="1"/>
  <c r="G29" i="96" s="1"/>
  <c r="H29" i="96" s="1"/>
  <c r="D30" i="96" s="1"/>
  <c r="C33" i="63" l="1"/>
  <c r="C33" i="71"/>
  <c r="C33" i="62"/>
  <c r="C33" i="74"/>
  <c r="C33" i="97"/>
  <c r="C33" i="57"/>
  <c r="C33" i="73"/>
  <c r="C33" i="64"/>
  <c r="C33" i="65"/>
  <c r="C33" i="84"/>
  <c r="C33" i="72"/>
  <c r="E30" i="96"/>
  <c r="F30" i="96" s="1"/>
  <c r="G30" i="96" s="1"/>
  <c r="H30" i="96" s="1"/>
  <c r="D34" i="96" s="1"/>
  <c r="C34" i="74" l="1"/>
  <c r="C34" i="84"/>
  <c r="C34" i="97"/>
  <c r="C34" i="71"/>
  <c r="C34" i="63"/>
  <c r="C34" i="72"/>
  <c r="C34" i="64"/>
  <c r="C34" i="65"/>
  <c r="E34" i="96"/>
  <c r="F34" i="96" s="1"/>
  <c r="G34" i="96" s="1"/>
  <c r="H34" i="96" s="1"/>
  <c r="D35" i="96" s="1"/>
  <c r="C34" i="62"/>
  <c r="C34" i="57"/>
  <c r="C34" i="73"/>
  <c r="C37" i="65" l="1"/>
  <c r="C37" i="97"/>
  <c r="C37" i="73"/>
  <c r="C37" i="62"/>
  <c r="C37" i="64"/>
  <c r="C37" i="71"/>
  <c r="C37" i="63"/>
  <c r="C37" i="57"/>
  <c r="C37" i="72"/>
  <c r="C37" i="84"/>
  <c r="C37" i="74"/>
  <c r="E35" i="96"/>
  <c r="F35" i="96" s="1"/>
  <c r="G35" i="96" s="1"/>
  <c r="H35" i="96" s="1"/>
  <c r="D36" i="96" s="1"/>
  <c r="C38" i="57" l="1"/>
  <c r="C38" i="65"/>
  <c r="C38" i="97"/>
  <c r="C38" i="72"/>
  <c r="E36" i="96"/>
  <c r="F36" i="96" s="1"/>
  <c r="G36" i="96" s="1"/>
  <c r="H36" i="96" s="1"/>
  <c r="D37" i="96" s="1"/>
  <c r="E37" i="96" s="1"/>
  <c r="F37" i="96" s="1"/>
  <c r="G37" i="96" s="1"/>
  <c r="H37" i="96" s="1"/>
  <c r="D38" i="96" s="1"/>
  <c r="E38" i="96" s="1"/>
  <c r="F38" i="96" s="1"/>
  <c r="G38" i="96" s="1"/>
  <c r="H38" i="96" s="1"/>
  <c r="L6" i="96" s="1"/>
  <c r="C38" i="84"/>
  <c r="C38" i="63"/>
  <c r="C38" i="73"/>
  <c r="C38" i="71"/>
  <c r="C38" i="64"/>
  <c r="C38" i="74"/>
  <c r="C38" i="62"/>
  <c r="C39" i="71" l="1"/>
  <c r="C39" i="62"/>
  <c r="C39" i="64"/>
  <c r="C39" i="57"/>
  <c r="C39" i="65"/>
  <c r="C39" i="74"/>
  <c r="C39" i="84"/>
  <c r="C39" i="72"/>
  <c r="C39" i="63"/>
  <c r="C39" i="97"/>
  <c r="C39" i="73"/>
  <c r="M6" i="96"/>
  <c r="N6" i="96" s="1"/>
  <c r="O6" i="96" s="1"/>
  <c r="P6" i="96" s="1"/>
  <c r="L7" i="96" s="1"/>
  <c r="C46" i="63" l="1"/>
  <c r="C46" i="65"/>
  <c r="C46" i="62"/>
  <c r="C46" i="84"/>
  <c r="C46" i="57"/>
  <c r="C46" i="72"/>
  <c r="C46" i="71"/>
  <c r="C46" i="73"/>
  <c r="C46" i="64"/>
  <c r="C46" i="74"/>
  <c r="C46" i="97"/>
  <c r="M7" i="96"/>
  <c r="N7" i="96" s="1"/>
  <c r="O7" i="96" s="1"/>
  <c r="P7" i="96" s="1"/>
  <c r="L8" i="96" s="1"/>
  <c r="C47" i="71" l="1"/>
  <c r="C47" i="72"/>
  <c r="C47" i="64"/>
  <c r="C47" i="74"/>
  <c r="C47" i="57"/>
  <c r="C47" i="65"/>
  <c r="C47" i="62"/>
  <c r="C47" i="84"/>
  <c r="C47" i="97"/>
  <c r="C47" i="63"/>
  <c r="C47" i="73"/>
  <c r="M8" i="96"/>
  <c r="N8" i="96" s="1"/>
  <c r="O8" i="96" s="1"/>
  <c r="P8" i="96" s="1"/>
  <c r="L9" i="96" s="1"/>
  <c r="C48" i="74" l="1"/>
  <c r="C48" i="65"/>
  <c r="C48" i="62"/>
  <c r="C48" i="57"/>
  <c r="C48" i="72"/>
  <c r="C48" i="71"/>
  <c r="C48" i="84"/>
  <c r="C48" i="64"/>
  <c r="C48" i="63"/>
  <c r="C48" i="73"/>
  <c r="C48" i="97"/>
  <c r="M9" i="96"/>
  <c r="N9" i="96" s="1"/>
  <c r="O9" i="96" s="1"/>
  <c r="P9" i="96" s="1"/>
  <c r="L13" i="96" s="1"/>
  <c r="C49" i="65" l="1"/>
  <c r="C49" i="62"/>
  <c r="C49" i="72"/>
  <c r="C49" i="57"/>
  <c r="C49" i="71"/>
  <c r="C49" i="74"/>
  <c r="C49" i="63"/>
  <c r="C49" i="84"/>
  <c r="C49" i="64"/>
  <c r="C49" i="97"/>
  <c r="C49" i="73"/>
  <c r="M13" i="96"/>
  <c r="N13" i="96" s="1"/>
  <c r="O13" i="96" s="1"/>
  <c r="P13" i="96" s="1"/>
  <c r="L14" i="96" s="1"/>
  <c r="C52" i="97" l="1"/>
  <c r="C52" i="71"/>
  <c r="C52" i="65"/>
  <c r="C52" i="84"/>
  <c r="C52" i="63"/>
  <c r="C52" i="62"/>
  <c r="C52" i="73"/>
  <c r="C52" i="57"/>
  <c r="C52" i="72"/>
  <c r="C52" i="64"/>
  <c r="C52" i="74"/>
  <c r="M14" i="96"/>
  <c r="N14" i="96" s="1"/>
  <c r="O14" i="96" s="1"/>
  <c r="P14" i="96" s="1"/>
  <c r="L15" i="96" s="1"/>
  <c r="C53" i="97" l="1"/>
  <c r="C53" i="63"/>
  <c r="C53" i="71"/>
  <c r="C53" i="65"/>
  <c r="C53" i="57"/>
  <c r="C53" i="84"/>
  <c r="C53" i="62"/>
  <c r="C53" i="73"/>
  <c r="C53" i="72"/>
  <c r="C53" i="64"/>
  <c r="C53" i="74"/>
  <c r="M15" i="96"/>
  <c r="N15" i="96" s="1"/>
  <c r="O15" i="96" s="1"/>
  <c r="P15" i="96" s="1"/>
  <c r="L16" i="96" s="1"/>
  <c r="C54" i="97" l="1"/>
  <c r="C54" i="71"/>
  <c r="C54" i="63"/>
  <c r="C54" i="62"/>
  <c r="C54" i="57"/>
  <c r="C54" i="73"/>
  <c r="C54" i="65"/>
  <c r="C54" i="84"/>
  <c r="C54" i="64"/>
  <c r="C54" i="74"/>
  <c r="M16" i="96"/>
  <c r="N16" i="96" s="1"/>
  <c r="O16" i="96" s="1"/>
  <c r="P16" i="96" s="1"/>
  <c r="L20" i="96" s="1"/>
  <c r="C54" i="72"/>
  <c r="C55" i="97" l="1"/>
  <c r="C55" i="63"/>
  <c r="C55" i="71"/>
  <c r="C55" i="73"/>
  <c r="C55" i="64"/>
  <c r="C55" i="74"/>
  <c r="C55" i="57"/>
  <c r="C55" i="65"/>
  <c r="C55" i="72"/>
  <c r="C55" i="62"/>
  <c r="C55" i="84"/>
  <c r="M20" i="96"/>
  <c r="N20" i="96" s="1"/>
  <c r="O20" i="96" s="1"/>
  <c r="P20" i="96" s="1"/>
  <c r="L21" i="96" s="1"/>
  <c r="C59" i="65" l="1"/>
  <c r="C59" i="72"/>
  <c r="C59" i="74"/>
  <c r="C59" i="71"/>
  <c r="M21" i="96"/>
  <c r="N21" i="96" s="1"/>
  <c r="O21" i="96" s="1"/>
  <c r="P21" i="96" s="1"/>
  <c r="L22" i="96" s="1"/>
  <c r="C59" i="73" l="1"/>
  <c r="C59" i="57"/>
  <c r="C59" i="84"/>
  <c r="C59" i="62"/>
  <c r="C59" i="64"/>
  <c r="C59" i="97"/>
  <c r="C59" i="63"/>
  <c r="M22" i="96"/>
  <c r="N22" i="96" s="1"/>
  <c r="O22" i="96" s="1"/>
  <c r="P22" i="96" s="1"/>
  <c r="L23" i="96" s="1"/>
  <c r="M23" i="96" s="1"/>
  <c r="N23" i="96" s="1"/>
  <c r="O23" i="96" s="1"/>
  <c r="P23" i="96" s="1"/>
  <c r="L24" i="96" s="1"/>
  <c r="C62" i="71" l="1"/>
  <c r="C62" i="62"/>
  <c r="C62" i="63"/>
  <c r="C60" i="74"/>
  <c r="C60" i="57"/>
  <c r="C60" i="71"/>
  <c r="C60" i="72"/>
  <c r="C60" i="65"/>
  <c r="C60" i="64"/>
  <c r="C60" i="84"/>
  <c r="C60" i="62"/>
  <c r="C61" i="74"/>
  <c r="C60" i="73"/>
  <c r="C60" i="97"/>
  <c r="C60" i="63"/>
  <c r="C61" i="71"/>
  <c r="C61" i="64"/>
  <c r="C61" i="97"/>
  <c r="C61" i="65"/>
  <c r="C61" i="72"/>
  <c r="C61" i="73"/>
  <c r="C61" i="62"/>
  <c r="C61" i="84"/>
  <c r="C61" i="63"/>
  <c r="C61" i="57"/>
  <c r="M24" i="96"/>
  <c r="N24" i="96" s="1"/>
  <c r="O24" i="96" s="1"/>
  <c r="P24" i="96" s="1"/>
  <c r="L27" i="96" s="1"/>
  <c r="C62" i="72" l="1"/>
  <c r="C62" i="84"/>
  <c r="C62" i="65"/>
  <c r="C62" i="64"/>
  <c r="C62" i="73"/>
  <c r="C62" i="97"/>
  <c r="C62" i="74"/>
  <c r="C62" i="57"/>
  <c r="M27" i="96"/>
  <c r="N27" i="96" s="1"/>
  <c r="O27" i="96" s="1"/>
  <c r="P27" i="96" s="1"/>
  <c r="L28" i="96" s="1"/>
  <c r="C65" i="97" l="1"/>
  <c r="C65" i="71"/>
  <c r="C65" i="63"/>
  <c r="C65" i="57"/>
  <c r="C65" i="73"/>
  <c r="C65" i="64"/>
  <c r="C65" i="84"/>
  <c r="C65" i="62"/>
  <c r="C65" i="65"/>
  <c r="C65" i="72"/>
  <c r="C65" i="74"/>
  <c r="M28" i="96"/>
  <c r="N28" i="96" s="1"/>
  <c r="O28" i="96" s="1"/>
  <c r="P28" i="96" s="1"/>
  <c r="L29" i="96" s="1"/>
  <c r="C66" i="71" l="1"/>
  <c r="C66" i="57"/>
  <c r="C66" i="97"/>
  <c r="C66" i="73"/>
  <c r="C66" i="65"/>
  <c r="C66" i="62"/>
  <c r="C66" i="63"/>
  <c r="C66" i="84"/>
  <c r="C66" i="64"/>
  <c r="C66" i="74"/>
  <c r="C66" i="72"/>
  <c r="M29" i="96"/>
  <c r="N29" i="96" s="1"/>
  <c r="O29" i="96" s="1"/>
  <c r="P29" i="96" s="1"/>
  <c r="L30" i="96" s="1"/>
  <c r="C67" i="97" l="1"/>
  <c r="C67" i="71"/>
  <c r="C67" i="63"/>
  <c r="C67" i="57"/>
  <c r="C67" i="84"/>
  <c r="C67" i="73"/>
  <c r="C67" i="62"/>
  <c r="C67" i="64"/>
  <c r="C67" i="74"/>
  <c r="C67" i="65"/>
  <c r="C67" i="72"/>
  <c r="M30" i="96"/>
  <c r="N30" i="96" s="1"/>
  <c r="O30" i="96" s="1"/>
  <c r="P30" i="96" s="1"/>
  <c r="L34" i="96" s="1"/>
  <c r="C68" i="97" l="1"/>
  <c r="C68" i="71"/>
  <c r="C68" i="62"/>
  <c r="C68" i="57"/>
  <c r="C68" i="84"/>
  <c r="C68" i="63"/>
  <c r="C68" i="73"/>
  <c r="C68" i="65"/>
  <c r="C68" i="72"/>
  <c r="C68" i="64"/>
  <c r="C68" i="74"/>
  <c r="M34" i="96"/>
  <c r="N34" i="96" s="1"/>
  <c r="O34" i="96" s="1"/>
  <c r="P34" i="96" s="1"/>
  <c r="L35" i="96" s="1"/>
  <c r="C71" i="57" l="1"/>
  <c r="C71" i="72"/>
  <c r="C71" i="97"/>
  <c r="C71" i="62"/>
  <c r="C71" i="65"/>
  <c r="C71" i="84"/>
  <c r="C71" i="74"/>
  <c r="C71" i="71"/>
  <c r="C71" i="64"/>
  <c r="C71" i="73"/>
  <c r="C71" i="63"/>
  <c r="M35" i="96"/>
  <c r="N35" i="96" s="1"/>
  <c r="O35" i="96" s="1"/>
  <c r="P35" i="96" s="1"/>
  <c r="L36" i="96" l="1"/>
  <c r="C72" i="72"/>
  <c r="C72" i="97"/>
  <c r="C72" i="71"/>
  <c r="C72" i="64"/>
  <c r="C72" i="73"/>
  <c r="C72" i="62"/>
  <c r="C72" i="65"/>
  <c r="C72" i="84"/>
  <c r="C72" i="74"/>
  <c r="C72" i="63"/>
  <c r="C72" i="57"/>
  <c r="M36" i="96" l="1"/>
  <c r="N36" i="96" s="1"/>
  <c r="O36" i="96" s="1"/>
  <c r="P36" i="96" s="1"/>
  <c r="C73" i="72"/>
  <c r="C73" i="63"/>
  <c r="C73" i="57"/>
  <c r="C73" i="73"/>
  <c r="C73" i="64"/>
  <c r="C73" i="74"/>
  <c r="C73" i="84"/>
  <c r="C73" i="71"/>
  <c r="C73" i="62"/>
  <c r="C73" i="97"/>
  <c r="C73" i="65"/>
</calcChain>
</file>

<file path=xl/sharedStrings.xml><?xml version="1.0" encoding="utf-8"?>
<sst xmlns="http://schemas.openxmlformats.org/spreadsheetml/2006/main" count="2785" uniqueCount="865">
  <si>
    <t>ÜNİTELENDİRİLMİŞ YILLIK PLAN</t>
  </si>
  <si>
    <t>Eğitim Yılı</t>
  </si>
  <si>
    <t>Zümre/Bölüm</t>
  </si>
  <si>
    <t>Elektrik - Elektronik Teknolojisi</t>
  </si>
  <si>
    <t>Okul Adı</t>
  </si>
  <si>
    <t>Zümre Başkanı</t>
  </si>
  <si>
    <t>Dersin Adı</t>
  </si>
  <si>
    <t>Sınıf</t>
  </si>
  <si>
    <t>KAZANIMLAR</t>
  </si>
  <si>
    <t>KONULAR</t>
  </si>
  <si>
    <t>ÖĞRENME - ÖĞRETME YÖNTEM VE TEKNİKLER</t>
  </si>
  <si>
    <t>KULLANILAN ARAÇ VE GEREÇLER</t>
  </si>
  <si>
    <t>DEĞERLENDİRME</t>
  </si>
  <si>
    <t>HAFTA</t>
  </si>
  <si>
    <t>EYLÜL AYI YILLIK PLAN</t>
  </si>
  <si>
    <t>Anlatım, Gösterim, Soru Cevap, Uygulama, Gözlem, Tartışma, Modüler Bireysel Eğitim</t>
  </si>
  <si>
    <t>1. Dönem Başlangıcı</t>
  </si>
  <si>
    <t>EKİM AYI YILLIK PLAN</t>
  </si>
  <si>
    <t>KASIM AYI YILLIK PLAN</t>
  </si>
  <si>
    <t>ARALIK AYI YILLIK PLAN</t>
  </si>
  <si>
    <t>OCAK AYI YILLIK PLAN</t>
  </si>
  <si>
    <t>2. Yazılı Yoklama Sınavı Haftası</t>
  </si>
  <si>
    <t>ŞUBAT AYI YILLIK PLAN</t>
  </si>
  <si>
    <t>2. Dönem Başlangıcı</t>
  </si>
  <si>
    <t>MART AYI YILLIK PLAN</t>
  </si>
  <si>
    <t>NİSAN AYI YILLIK PLAN</t>
  </si>
  <si>
    <t>1. Yazılı Yoklama Sınavı Haftası</t>
  </si>
  <si>
    <t>MAYIS AYI YILLIK PLAN</t>
  </si>
  <si>
    <t>HAZİRAN AYI YILLIK PLAN</t>
  </si>
  <si>
    <t>Yılsonu Değerlendirme - Karne Teslimi</t>
  </si>
  <si>
    <t>Sınıf ortamı, EBA kitapları,  akıllı tahta, el aletleri, ölçü aletleri, devre elemanları</t>
  </si>
  <si>
    <t>29 Ekim Cumhuriyet Bayramı</t>
  </si>
  <si>
    <t>24 Kasım Öğretmenler Günü</t>
  </si>
  <si>
    <t>YARIYIL TATİLİ</t>
  </si>
  <si>
    <t>Dönem Sonu Değerlendirme
Karne Teslimi</t>
  </si>
  <si>
    <t>23 Nisan Ulusal Egemenlik ve Çocuk Bayramı</t>
  </si>
  <si>
    <t>19 Mayıs Atatürk'ü Anma ve Gençlik ve Spor Bayramı</t>
  </si>
  <si>
    <t>SAAT</t>
  </si>
  <si>
    <t>Atatürk’ün Milli Eğitime verdiği önem</t>
  </si>
  <si>
    <t>Atatürk’ün Cumhuriyetçilik ilkesi</t>
  </si>
  <si>
    <t xml:space="preserve">Atatürk’ün İnkılapçılık ilkesi
Dünya Engelliler Günü
</t>
  </si>
  <si>
    <t>Atatürk’ün Devletçilik ilkesi</t>
  </si>
  <si>
    <t>Atatürk’ün Milliyetçilik ilkesi</t>
  </si>
  <si>
    <t>Atatürk’ün Halkçılık ilkesi</t>
  </si>
  <si>
    <t>İstiklâl Marşı’nın Kabulü ve Mehmet Akif Ersoy’u Anma Günü</t>
  </si>
  <si>
    <t>Atatürk’ün Çocuk Sevgisi</t>
  </si>
  <si>
    <t>Şehitler Günü</t>
  </si>
  <si>
    <t>11/D  - 11/E</t>
  </si>
  <si>
    <t>18 Mart Çanakkale Zaferi</t>
  </si>
  <si>
    <t>Bu plan 2551 sayılı Tebliğler Dergisindeki Ünitelendirilmiş Yıllık Plan Örneğine göre hazırlanmıştır. Konular MEB'nın Talim Terbiye Kurulu Başkanlığının hazırlamış olduğu 222 sayılı TD'nin E.M.L. Öğretim Planına göre hazırlanmıştır. 2488 Sayılı Tebliğler Dergisinden Atatürkçülük konuları plana eklenmiştir. (FR.113/15.09.2014/REV.001)</t>
  </si>
  <si>
    <t>DERS ÖĞRETMENLERİ,</t>
  </si>
  <si>
    <t>ENDÜSTRİYEL ELEKTRONİK</t>
  </si>
  <si>
    <t>MİKRODENETLEYİCİ VE KODLAMA</t>
  </si>
  <si>
    <t>1. Yazılı Yoklama
Sınavı Haftası</t>
  </si>
  <si>
    <t>Atatürk Haftası</t>
  </si>
  <si>
    <t xml:space="preserve">5. Lojik kapı uygulamaları yapar.
• Boolean matematiği ile lojik ifadelerin cebirsel gösterimleri ve açınımları açıklanır.
• Lojik kapı entegrelerinin bacak bağlantıları açıklanır.
</t>
  </si>
  <si>
    <t>• Lojik ifadeden lojik devre çizilir.
• Lojik devreden lojik ifade yazılır.
• Karnough haritası ile devre sadeleştirilmesi yapılır.</t>
  </si>
  <si>
    <t>3. Lojik entegreleri açıklar.
• TTL lojik entegreler açıklanır.
• CMOS lojik entegreler açıklanır.
• Low aktif, high aktif giriş ve çıkışlar açıklanır.
4. Lojik kapıları açıklar.
• Lojik kapıların sembolleri ve doğruluk tablosu açıklanır. 
• Lojik kapıların elektriksel eşdeğeri açıklanır.</t>
  </si>
  <si>
    <t>• Onaltılı sayı sistemi açıklanır.
• Sayı sistemleri ve kodlar açıklanır.
2. Sayı sistemleri arasında dönüştürme işlemlerini yapar.
• Onlu, ikili ve on altılı sayı sistemleri arasında dönüştürme yapılır.
• Sayı sistemleri arasında dört işlemler yapılır.</t>
  </si>
  <si>
    <t>1. Mikroişlemcileri ve mikrodenetleyicileri açıklar.
• Mikroişlemcilerin özellikleri açıklanır.
• Mikrodenetleyicilerin özellikleri açıklanır.
• Mikroişlemciler ve mikrodenetleyiciler arasındaki farklar açıklanır.</t>
  </si>
  <si>
    <t>2. Mikrodenetleyici kartının donanım yapısını ve özelliklerini açıklar.
• Besleme bağlantısı açıklanır.
• USB bağlantısı açıklanır. 
• Port yapısı açıklanır.</t>
  </si>
  <si>
    <t>2. Mikrodenetleyici Kartının Donanım Yapısı ve Özellikleri</t>
  </si>
  <si>
    <t xml:space="preserve">5. Algoritmayı hazırlar.
• Program akış diyagramı çizilir. </t>
  </si>
  <si>
    <t>5. Algoritma Hazırlama</t>
  </si>
  <si>
    <t xml:space="preserve">6. Temel Programlama İşlemleri </t>
  </si>
  <si>
    <t>6. Temel programlama işlemlerini yapar.
• Kodlama yazım kuralları açıklanır.
• Operatörler tanıtılır.
• Sabit ve değişken tipleri tanıtılır.</t>
  </si>
  <si>
    <t xml:space="preserve">• Karar yapıları verilir.
• Döngüler açıklanır.
</t>
  </si>
  <si>
    <t>• Dizi yapısı açıklanır.
• Programda fonksiyon yapıları açıklanır.</t>
  </si>
  <si>
    <t>7. Dijital giriş çıkış işlemlerini yapar.
• Port tanımlama komutu verilir.
• Dijital çıkış komutu verilir.
• Dijital giriş komutu verilir.
• Zaman gecikmesi komutları verilir.</t>
  </si>
  <si>
    <t>8. Seri port işlemlerini yapar.
• Seri port hız tanımlama komutu verilir.
• Seri port giriş çıkış komutları verilir.</t>
  </si>
  <si>
    <t>9. Analog giriş çıkış işlemlerini yapar.
• Analog çıkış komutu verilir.
• Analog giriş komutu verilir.</t>
  </si>
  <si>
    <t>Kesme işlemlerini yapar.
• Kesme komutları verilir.</t>
  </si>
  <si>
    <t>EEPROM işlemlerini yapar.
• EEPROM okuma yazma komutları verilir.</t>
  </si>
  <si>
    <t>1. Kütüphane dosyalarını yükler. 
• Kütüphane dosyalarını yükleme çeşitleri ve aşamaları açıklanır.</t>
  </si>
  <si>
    <t>2. Mikrodenetleyici ile keypad uygulamalarını yapar.</t>
  </si>
  <si>
    <t>4. LCD uygulamalarını yapar.
• LCD’nin pin yapısı açıklanır.
• LCD kütüphanesinde bulunan komutlar açıklanır.</t>
  </si>
  <si>
    <t>5. Elektrik motor uygulamalarını yapar.
• Motor sürücü bağlantısı açıklanır
• Motor sürücü kütüphanelerinde bulunan komutlar açıklanır.</t>
  </si>
  <si>
    <t>3. Mikrodenetleyici ile sensör uygulamalarını yapar.
• Isı sensörü kullanarak mikrodenetleyici ile uygulama yapımı açıklanır.</t>
  </si>
  <si>
    <t>• Nem sensörü kullanarak mikrodenetleyici ile uygulama yapımı açıklanır.</t>
  </si>
  <si>
    <t>• Işık sensörü kullanarak mikrodenetleyici ile uygulama yapımı açıklanır.</t>
  </si>
  <si>
    <t xml:space="preserve">• Ultrasonik sensörü kullanarak mikrodenetleyici ile uygulama yapımı açıklanır. </t>
  </si>
  <si>
    <t>• Hareket sensörü kullanarak mikrodenetleyici ile uygulama yapımı açıklanır.</t>
  </si>
  <si>
    <t>6. Haberleşme uygulamalarını yapar.
• Haberleşme modüllerinin bağlantıları açıklanır.</t>
  </si>
  <si>
    <t>• Haberleşme modüllerinin kütüphanelerinde bulunan komutlar açıklanır.</t>
  </si>
  <si>
    <t>• Robot uygulaması yapılır.</t>
  </si>
  <si>
    <t>7. Robot uygulamalarını yapar.
• Robot çeşitleri açıklanır.</t>
  </si>
  <si>
    <r>
      <rPr>
        <b/>
        <sz val="11"/>
        <color theme="1"/>
        <rFont val="Times New Roman"/>
        <family val="1"/>
        <charset val="162"/>
      </rPr>
      <t>MİKRODENETLEYİCİ VE PROGRAMLAMA</t>
    </r>
    <r>
      <rPr>
        <sz val="11"/>
        <color theme="1"/>
        <rFont val="Times New Roman"/>
        <family val="1"/>
        <charset val="162"/>
      </rPr>
      <t xml:space="preserve">
1. Mikroişlemciler ve Mikrodenetleyiciler
</t>
    </r>
  </si>
  <si>
    <r>
      <rPr>
        <b/>
        <sz val="11"/>
        <color theme="1"/>
        <rFont val="Times New Roman"/>
        <family val="1"/>
        <charset val="162"/>
      </rPr>
      <t>MİKRODENETLEYİCİ UYGULAMALARI</t>
    </r>
    <r>
      <rPr>
        <sz val="11"/>
        <color theme="1"/>
        <rFont val="Times New Roman"/>
        <family val="1"/>
        <charset val="162"/>
      </rPr>
      <t xml:space="preserve">
1. Kütüphane Dosyası Yükleme</t>
    </r>
  </si>
  <si>
    <t>OTOMASYON ATÖLYESİ</t>
  </si>
  <si>
    <t>PANO ATÖLYESİ</t>
  </si>
  <si>
    <t>KONTROL PANOLARI</t>
  </si>
  <si>
    <t>PANO PROJELERİ ÇİZİMİ (SEÇMELİ)</t>
  </si>
  <si>
    <t>ELEKTRİK TESİSAT PROJELERİ</t>
  </si>
  <si>
    <t xml:space="preserve">1. Bilgisayarlı çizim programını kullanır.
• Bilgisayarlı çizim (CAD) yazılımın menüleri açıklanır. </t>
  </si>
  <si>
    <t>2. Bilgisayarlı Çizim (CAD) Programı Ayarları</t>
  </si>
  <si>
    <t>• Bilgisayarlı çizim (CAD) programındaki çizgi stilleri ve biçimlendirme işlemleri açıklanmalıdır.
• Bilgisayarlı çizim (CAD) programında çizim üzerine standart yazı ayarları açıklanmalıdır.
• Bilgisayarlı çizim (CAD) programında çizim çıktı alma ve ölçülendirme ayarları açıklanmalıdır.</t>
  </si>
  <si>
    <t>2. Bilgisayarlı çizim programının ayarlarını yaparak çizimleri uygular.
• Bilgisayarlı çizim (CAD) programında obje yakalama ayarları çizim çalışmasına başlamadan önce yaptırılmalıdır.
• Bilgisayarlı çizim (CAD) programındaki katman kavramı (layer) ve kullanım amacı açıklanmalıdır.</t>
  </si>
  <si>
    <t>• CAD programında yapılacak temel çizim uygulamalarında elektrik tesisat sembolleri ve tesisat temel çizimleri öncellikli olarak örneklendirilmelidir.</t>
  </si>
  <si>
    <t>3. Bilgisayarlı çizim programında çeşitli çizimler yapar.
• Bilgisayarlı çizim (CAD) programı temel çizim komutları açıklanmalıdır.</t>
  </si>
  <si>
    <t xml:space="preserve">1. Aydınlatma Sistemleri </t>
  </si>
  <si>
    <t>1. Aydınlatmanın etkilerini inceler.
• Aydınlatmanın önemi ve gereği örneklerle açıklanmalıdır.
• Işık kaynaklarının çeşitleri örneklerle açıklanmalıdır.</t>
  </si>
  <si>
    <t xml:space="preserve">2. Armatür ve lamba özelliklerini açıklar.
• Aydınlatma armatürlerinin çeşit ve özellikleri açıklanmalıdır. </t>
  </si>
  <si>
    <t>• LED teknolojisi ile imal edilmiş armatür tipleri açıklanmalıdır. 
• Armatür çeşitlerine ait kullanım alanları ve özelliklerine ait örnekler verilmelidir.</t>
  </si>
  <si>
    <t>3. Elektrik tesisat projesi aydınlatma hesaplamalarını yapar.
• Aydınlatma hesabı formüllerle açıklanmalı ve örnekle hesaplamaları yapılmalıdır.
• En az aydınlık düzeyleri tablosu, mahal ve kullanım yerlerine göre armatür seçimi ve aydınlatma hesapları açıklanmalıdır.</t>
  </si>
  <si>
    <t>• Tüm aydınlatma hesaplamaları EN 12464-1 standardına göre (en az aydınlık düzeyleri standardı) yapılmalıdır.</t>
  </si>
  <si>
    <t>1. Aydınlatma simülasyon yazılımını ve armatürlerin ışıklık dosyalarını kurar.
• Aydınlatma simülasyon yazılımının kullanımında doğru aydınlatma armatürlerinin seçim esasları dikkate alınmalıdır.</t>
  </si>
  <si>
    <t>• Kolay çizim asistanların kullanımı açıklanmalıdır.
• Aydınlatma simülasyon yazılımının kullanımında mekân ölçülerinin doğru olduğundan emin olunmalıdır.
• CAD ortamında simülasyon ortamına aktarma işlemi açıklanmalıdır.</t>
  </si>
  <si>
    <t>2. Aydınlatma simülasyon programını kullanır.
• Aydınlatma simülasyon yazılımının kullanımında mekân ölçülerinin doğru olduğundan emin olunmalıdır.
• CAD ortamında simülasyon ortamına aktarma işlemi açıklanmalıdır.</t>
  </si>
  <si>
    <t>• Mekân ve mahal özelliklerine göre uygun armatürün seçildiği kontrol edilmelidir.
• Tüm aydınlatma hesaplamaları EN 12464-1 standardına göre (en az aydınlık düzeyleri standardı) yapılmalıdır.</t>
  </si>
  <si>
    <t>3. Aydınlatma simülasyon programında çeşitli uygulamalar yapar.
• Tüm aydınlatma hesaplamaları EN 12464-1 standardına göre (en az aydınlık düzeyleri standardı) yapılmalıdır.</t>
  </si>
  <si>
    <r>
      <rPr>
        <b/>
        <sz val="11"/>
        <color theme="1"/>
        <rFont val="Times New Roman"/>
        <family val="1"/>
        <charset val="162"/>
      </rPr>
      <t>BİLGİSAYARLI YG SİSTEMLERİ TEK HAT PROJELERİ</t>
    </r>
    <r>
      <rPr>
        <sz val="11"/>
        <color theme="1"/>
        <rFont val="Times New Roman"/>
        <family val="1"/>
        <charset val="162"/>
      </rPr>
      <t xml:space="preserve">
1. YG Tesis Proje Sembol ve Anlamları</t>
    </r>
  </si>
  <si>
    <t>1. YG Tesis Proje Sembol ve Anlamları</t>
  </si>
  <si>
    <t>2. YG Tesis Tek Hat Şemaları Çizimi</t>
  </si>
  <si>
    <t>4. Mevcut Bulunan Nakil Hatlarında Yapılacak Değişikliklere Ait Deplase Projeleri</t>
  </si>
  <si>
    <t>1. Bilgisayarlı çizim programı üzerinde bina kuvvetli akım elektrik iç tesisat projesini çizer.
• Çizim çalışmalarının elektrik iç tesisat yönetmeliği ve elektrik proje hazırlama yönetmeliğine uygunluğuna dikkat edilmelidir. Bu yönetmelikler ile ilgili açıklamalar yapılmalıdır.</t>
  </si>
  <si>
    <t>• Yapılan Elektrik tesisat proje çalışmalarında bina mimari planının öğrenci tarafından çizilmesi sağlanmalıdır.
• Mimari proje çizimlerinde temel yapı kuralları açıklanmalıdır.
• Tüm çizim aşamalarında öğrencilerin çizim katmanlarını doğru kullanması sağlanmalıdır.
• Çizimlerde teknik resim kurallarına uygun olarak çizgi sitilleri ve kalınlık ayarlarının yapıldığından emin olunmalıdır.</t>
  </si>
  <si>
    <t>2. Çizim programı üzerinde kuvvet tesisat projesini çizer.
• Çizim çalışmalarının elektrik iç tesisat yönetmeliği, Kuvvetli akım tesisleri yönetmeliği ve elektrik proje hazırlama yönetmeliğine uygunluğuna dikkat edilmelidir.
• Elektrik Tesislerinde Topraklamalar Yönetmeliği açıklanmalı, topraklama projelerinin bu kapsamda hazırladığı kontrol edilmelidir.
• Kuvvet tesisat projelerinin çizimlerinde mekanik tesisatların yerleşimi ve güçlerine göre projenin çizilmesi gerektiği açıklanmalıdır.
• Yükleme cetveli tablosu açıklanmalıdır.
• Gerilim düşümü hesabı formüllerle açıklanmalı ve örnekle hesaplamaları yapılmalıdır, oluşturma ve hesaplama teknikleri açıklanmalıdır.</t>
  </si>
  <si>
    <t>• Hesaplamalarda eş zamanlı güç ve diversite kurallarına dikkat edildiği kontrol edilmelidir.
• Kolon şemaları çizim esasları açıklanmalıdır. Kesici ve koruma elemanlarında Selektivite kuralına uyulduğu kontrol edilmelidir.
• Akım yönünden kontrol hesabı formüllerle açıklanmalı ve örnekle hesaplamaları yapılmalıdır.
• Yükleme cetvelinin oluşturma aşamaları kolon şeması üzerinden açıklanmalıdır.</t>
  </si>
  <si>
    <t>3. Çizim programı üzerinde zayıf akım tesisat projesini çizer.
• Çizim çalışmalarının elektrik iç tesisat yönetmeliği, Çevre ve şehircilik bakanlığı genel teknik şartnameleri, Bina içi elektronik haberleşme tesisatı teknik şartnamesi ve elektrik proje hazırlama yönetmeliğine uygunluğuna dikkat edilmelidir. İlgili yönetmelikler ile ilgili açıklamalar yapılmalıdır.</t>
  </si>
  <si>
    <t>• Zayıf akım projelerinde telefon, televizyon ve data kablolama genel prensipleri dikkate alınarak projelerin çizilmesi sağlanmalıdır.
• Binadaki zayıf akım abone sayısına göre dağıtım kutusu, santral ve panellerin kapasitelerinin belirlendiğinden emin olunmalıdır.
• Projede kullanılan kablo tiplerinin doğru seçildiğinden ve projelendirildiğinden emin olunmalıdır.</t>
  </si>
  <si>
    <t>4. Çizim programı üzerinde dış aydınlatma tesisat projesini çizer.
• Çizim çalışmalarının elektrik iç tesisat yönetmeliği, Çevre ve Şehircilik Bakanlığı Genel Teknik Şartnameleri, Elektrik Kuvvetli Akım Tesisleri Yönetmeliği, Topraklama Tesisleri Yönetmeliği ve Elektrik Proje Hazırlama Yönetmeliği’ne uygunluğuna dikkat edilmelidir. İlgili yönetmelikler ile ilgili açıklamalar yapılmalıdır.</t>
  </si>
  <si>
    <t>• Dış aydınlatma projesinin hazırlandığı mahallerin özellik ve ihtiyaçlarına göre armatür, direk tipi ve boyutlarının seçildiğinden emin olunmalıdır. 
• Dış aydınlatma direk topraklamalarının proje üzerinde gösterildiğinden emin olunmalıdır.</t>
  </si>
  <si>
    <t>1. YG tesis proje sembol ve anlamlarını açıklar.
• YG tesisinde kullanılan semboller ve özellikleri açıklanır.</t>
  </si>
  <si>
    <t>2. YG tesis tek hat şemaları çizimini yapar.
• TEDAŞ Proje yapımı Teknik Şartnameleri ve Elektrik Tesisleri Proje Yönetmeliği’ne göre proje hazırlanır.</t>
  </si>
  <si>
    <t>3. Direk tipi trafo tesis tek hat şemasının çizimini yapar.
• TEDAŞ proje yapımı Teknik Şartnameleri ve Elektrik Tesisleri Proje Yönetmeliği’ne göre proje hazırlanır.</t>
  </si>
  <si>
    <t>• TEDAŞ proje yapımı Teknik Şartnameleri ve Elektrik Tesisleri Proje Yönetmeliği’ne göre proje hazırlanır.</t>
  </si>
  <si>
    <t>• TEDAŞ Proje yapımı Teknik Şartnameleri ve Elektrik Tesisleri Proje Yönetmeliği’ne göre proje hazırlanır.</t>
  </si>
  <si>
    <t>4. Deplase projelerini çizer.
• TEDAŞ proje yapımı Teknik Şartnameleri ve Elektrik Tesisleri Proje Yönetmeliği’ne göre proje hazırlanır.</t>
  </si>
  <si>
    <t xml:space="preserve">2. Kuvvet Tesisatı Projeleri
</t>
  </si>
  <si>
    <t>3. AC motor sürücüleri ile devir ayarını yapar.
• Frekans ile asenkron motor devir sayısı değişimi örneklerle hesaplar.
• Asenkron motorların devir sayısı değiştirme yöntemleri sıralanır. 
• İnvertörlerin özellikleri açıklanır.
• İnvertörlerin bağlantıları açıklanır.
• Asenkron motorları invertörlerle devir ayarı değiştirme devresi açıklanır.</t>
  </si>
  <si>
    <t>4. Çift devirli asenkron motorlara yol verme uygulamasını yapar.
• Çift devirli asenkron motorların özellikleri ve kullanım alanları açıklanır.
• Çift devirli asenkron motorların klemensi ve bağlantı şekilleri görsellerle açıklanır.
• Çift devirli asenkron motor çalıştırılması devresi açıklanır.
• Çift devirli asenkron motorlarda yol verme devresi açıklanır.
• Çift devirli asenkron motorlarda devir yönü değiştirme devresi açıklanır</t>
  </si>
  <si>
    <t>1. Frenleme sisteminin özelliklerini açıklar.
• Frenlemenin önemi ve kullanım alanı açıklanır.
2. Üç fazlı asenkron motora balatalı frenleme sistemlerini kurar.
• Frenleme sisteminde kullanılan malzemeler ve montaj teknikleri açıklanır.
• Balatalı frenleme devreleri açıklanır.</t>
  </si>
  <si>
    <t xml:space="preserve">3. Üç fazlı asenkron motora dinamik frenleme sistemlerini kurar.
• Dinamik frenleme sisteminin özellikleri açıklanır.
• Frenleme gerilim ve akımının doğru hesapladığı kontrol edilmelidir.
• Dinamik frenlemede motora uygulanacak gerilim hesabı açıklanır.
• Dinamik frenleme devreleri açıklanır.
</t>
  </si>
  <si>
    <t>1. Sayaç endekslerini okur.
• Sayaç endeks değerleri anlamları ve sayaç üzerinden okunması açıklanır.
• Optik port ile ve uzaktan sayaç okuma yöntemleri açıklanır.
2. Sayaç endekslerini değerlendirir.
• Okunan endekslerdeki tüketim gece gündüz puvant yükteki miktarının değerlendirilmesi açıklanır.
• Aylık ve yıllık ortalama tüketim değerlerinin bulunması açıklanır.</t>
  </si>
  <si>
    <t>9. X5 kombine sayaç bağlantılarını yapar.
• X5 kombi sayaç bağlantısında kullanılan malzemeler açıklanır.
• X5 kombi sayaç akım uçlarının bağlantısı açıklanır.
• X5 kombi sayaç gerilim uçlarının bağlantısı açıklanır.
• Akım trafolarının sekonder uçlarının köprülenmesi ve topraklanması açıklanır.
• X5 kombi sayaç bağlantısında enerji vermeden ve verdikten sonra yapılması gereken kontroller açıklanır.</t>
  </si>
  <si>
    <t>3. Dağıtım panosu mesnet izolatörünün ve baralarının montajını yapar.
• Dağıtım panosu baraların montajında dikkat edilmesi gereken hususlar açıklanır.
•  Dağıtım panosu baralarının gövdeye kaçak kontrolü açıklanır.</t>
  </si>
  <si>
    <t>4. Pano içi kanalların ve rayların montajını yapar.
• Pano içi kanal ve rayların ölçülerinin alınması ve kesilmesi açıklanır.
• Pano içi sabitleme işleminde kullanılan vida ve aksesuarların açıklanır.
• Pano içerisine  kanal ve rayların montajı açıklanır.</t>
  </si>
  <si>
    <t>3. Kabloların cihazlara bağlantısını yapar.
• Cihazlara kablo bağlantısı yapılırken dikkat edilecek huşular açıklanır.
4. Kabloları kablo bağı ve spiral ile düzenler.
• Kablo bağı ve spiral çeşitleri açıklanır.
• Kabloların kablo bağı ve spiral ile pano içi kablo bağlantıların düzenli hale getirilmesinde dikkat edilecek hususlar açıklanır.</t>
  </si>
  <si>
    <t>1. Asenkron motorun yapısını ve etiket bilgilerini açıklar.
• 3 fazlı Asenkron motorun yapısı açıklanır.
• 1 fazlı Asenkron motorun yapısı açıklanır.
• Asenkron motorların etiket bilgileri açıklanır.
2. Asenkron motor klemens bağlantılarını yapar.
• Asenkron motor klemensi açıklanır.
• Asenkron motorlarsa yıldız bağlantı açıklanır.
• Asenkron motorlarda üçgen bağlantı açıklanır.</t>
  </si>
  <si>
    <t>3. Kontaktör seçimini ve bağlantılarını yapar.
• Kontaktör ve yapısı açıklanır.
• Kontaktörde bobin ucu, ana kontak ve yardımcı kontak uçlarının tespiti açıklanır.
• Motor kumanda devrelerine kontaktör seçiminde dikkat edilmesi gereken hususlar açıklanır.
• Kontaktör güç ve kumanda bağlantıları açıklanır.
4. Aşırı akım rölesi bağlantılarını yapar.
• Aşırı akım rölesi akım rölesi ve yapısı açıklanır.
• Asenkron motorlar için aşırı akım rölesi seçiminde dikkat edilecek hususlar açıklanır.
• Aşırı akım rölesi güç ve kumanda devre bağlantısı açıklanır.</t>
  </si>
  <si>
    <t>1. Kumanda devre elemanlarını açıklar.
• Kumanda devre elemanlarının (buton, sinyal lambası, sigorta, sınır anahtarı) yapısı çeşitleri ve bağlantıları açıklanır.
• Kumanda devrelerinde kullanılan kablolar ve çeşitleri açıklanır.
2. Kumanda ve güç devresi sembollerinin çizimini yapar.
• Kumanda ve güç devresinde kullanılan sembol normları açıklanır.
• Kumanda ve güç devresinde kullanılan sembollerin çizimi açıklanır.</t>
  </si>
  <si>
    <t>3. Kumanda ve güç devrelerinin çizimini yapar.
• Kumanda ve güç devresinin özellikleri kullanım alanlarıyla açıklanır.
• Kumanda ve güç devresinin çizim yöntemleri açıklanır
4. Kumanda ve güç devrelerini kurar.
• Kumanda ve güç devrelerinin bağlantısı şemaya göre kurmada dikkat edilecek hususlar açıklanır.
• Kumanda ve güç devrelerinin bağlantısı şemaya göre yaptırılır.</t>
  </si>
  <si>
    <t>1. Asenkron motorların kalkınmasını ve etkilerini açıklar.
• Asenkron motorların güçlerine göre ilk kalkış anının etkisi açıklanır.
• Asenkron motorlarda ilk kalkış akımının şebekeye etkileri çalışma şeklinde açıklanır ve motora etkileri örneklendirilir.
• Asenkron motorlarda kalkış akımının azaltılması yöntemleri sıralanır.
2. Asenkron motorlara yol verme yöntemleri uygulamalarını yapar.
• Asenkron motorlara yol vermenin önemi açıklanır.
• Asenkron motorlara yol verme yöntemleri sıralanır.
• Asenkron motorlara yıldız-üçgen yol verme devresi açıklanır.
• Asenkron motorlara sürücüler ile yol verme devresi açıklanır.</t>
  </si>
  <si>
    <r>
      <rPr>
        <b/>
        <sz val="11"/>
        <color theme="1"/>
        <rFont val="Times New Roman"/>
        <family val="1"/>
        <charset val="162"/>
      </rPr>
      <t>ENDÜSTRİYEL SAYAÇLAR VE MONTAJI</t>
    </r>
    <r>
      <rPr>
        <sz val="11"/>
        <color theme="1"/>
        <rFont val="Times New Roman"/>
        <family val="1"/>
        <charset val="162"/>
      </rPr>
      <t xml:space="preserve">
1. Sayaç Endekslerinin Okunması
2. Sayaç Endekslerinin Değerlendirilmesi</t>
    </r>
  </si>
  <si>
    <t>7. Akım ve gerilim transformatörlerinin seçimini, montajını ve bağlantısını yapar. 
• Yüke ya da alıcı gücüne göre akım trafosu dönüştürme hesabının yapılması açıklanır.
• Akım ve gerilim trafolarının baralara montajında dikkat edilmesi gereken hususlar açıklanır.
• Akım ve gerilim transformatörlerinin montaj ve bağlantıları yaptırılır. 
8. Akım ve gerilim transformatörlerinde arıza tespiti yapar.
• Akım transformatörlerinde arıza tespiti açıklanır.
• Gerilim transformatörlerinde arıza tespiti açıklanır.</t>
  </si>
  <si>
    <t>1. Dağıtım panosu iç yerleşim ve bağlantı krokisini çizer.
• Dağıtım panosu iç yerleşim ve bağlantı krokisi çiziminde dikkat edilmesi gereken huşular açıklanır.
• Örnek dağıtım panosu bağlantı krokisi (TSE/IEC) standartlarına uygun olarak yaptırılır.
2. Dağıtım panosu malzemelerinin seçimini yapar.
• Dağıtım panosu malzemeleri seçiminde dikkat edilmesi gereken huşular açıklanır.</t>
  </si>
  <si>
    <t>5. Termik manyetik şalterin montajını yapar.
• Termik manyetik şalter yapısı ve kullanım yerleri açıklanır.
• Termik manyetik şalter akım değerinin belirlenmesi açıklanır.
• Termik manyetik şalterin montaj ve kablo bağlantısı açıklanır.
6. Yangın koruma eşikli kaçak akım koruma rölesinin ve kolon sigortalarının montajını yapar.
• Kaçak akım rölesi yapısı çalışması ve çeşitleri açıklanır.
• Raya yangın koruma eşikli kaçak akım koruma rölesinin ve kolon sigortalarının montajı açıklanır.
• Sigorta barası montajı ve kablo bağlantıları açıklanır.</t>
  </si>
  <si>
    <t>7. Parafudr ve parafudr sigortalarının montajını ve bağlantısını yapar.
• Panolarda parafudr tesisatı kullanım amacı ve kullanılan ekipmanlar açıklanır.
• Parafudr topraklamasının amacı ve standartları açıklanır. ve kullanılan ekipmanın özellikleri açıklanır.
• Alçak gerilim pano içi parafudr tesisatı yaptırılır.</t>
  </si>
  <si>
    <t>2. Pano içi kanalların ve raylarının montajını yapar.
• Pano içinde kullanılan kanal ve rayların özellikleri açıklanır.
• Kanal ve rayların ölçülendirilmesi ve kesilmesinde dikkat edilecek hususlar açıklanır.
• Kanal ve rayların pano içerisine montajında dikkat edilecek hususlar açıklanır. 
3. Pano içi yardımcı bağlantı elemanlarının montajını yapar.
• Pano içi yardımcı eleman çeşitleri açıklanır.
• Pano içi yardımcı eleman montajında dikkat edilmesi gereken hususlar açıklanır.</t>
  </si>
  <si>
    <t>4. Sinyal lambalarının montajını yapar.
• Sinyal lambası için pano kapağının delinmesi açıklanır.
• Sinyal lambasının elektriksel devresi ve bağlantısı açıklanır.
5. Kaçak akım rölesinin ve sigortaların montajını yapar.
• Sigortaların şemaya uygun olarak sigorta rayına takılması açıklanır.
• Sigorta barası çeşitleri açıklanır.
• Sigorta barasının kesilmesi ve takılması açıklanır.
• Sigortalar ile sıra klemensler arası kablajın yapılması açıklanır.</t>
  </si>
  <si>
    <t>1. Pano iç ve dış etiketlemelerini yapar.
• Sigorta, kesici ve diğer pano elemanlarının etiketlenmesi açıklanır.
2. Kablolara pabuç ve yüksük çakma ve numaralandırma işlemlerini yapar.
• Kablo yüzük ve pabuç çeşitleri ve seçimi açıklanır.
• Kablolara yüzük ve pabuç çakılırken dikkat edilmesi gereken huşular açıklanır.
• Kablolara şemaya göre kablo numaratörü takma işlemi açıklanır.</t>
  </si>
  <si>
    <t>3. Üç fazlı sayaç bağlantısını yapar.
• Üç fazlı aktif sayaç özellikleri açıklanır.
• Üç fazlı aktif sayaç bağlantısı yaptırılır.
4. Üç fazlı direkt kombine sayaç bağlantılarını yapar.
• Kombi sayaç özellikleri açıklanır.
• Direkt kombi sayaç bağlantısı açıklanır.</t>
  </si>
  <si>
    <t>5. Akım ve gerilim trafosunun yapısını ve çeşitlerini açıklar. 
• Akım trafosu ve yapısı açıklanır.
• Gerilim trafosu ve yapısı açıklanır.
6. Akım ve gerilim transformatörlerinin bağlantısında, bakımında ve onarımında dikkat edilecek hususları açıklar. 
• Akım trafolarının bağlantısı, bakımı ve sökümü sırasında dikkat edilecek hususlar açıklanır.
• Gerilim trafolarının bağlantısı, bakımı ve sökümü sırasında dikkat edilecek hususlar açıklanır.</t>
  </si>
  <si>
    <t>8. Dağıtım panosu içinin kablo bağlantılarını yapar.
• Baralara ve kablo bağlantılarında kablo pabucu kullanımı açıklanır.
• Somunlu cıvata kullanımı, alyen anahtar kullanımı ile montaj yapılan kablolarda teknik açıklanır.
• Kablo numaralandırma standardı ve işlemi açıklanır.
• Tüm bağlantı noktalarında yaşanabilecek gevşek irtibat sorunları ve neden olduğu sorunlar açıklanır.
9. Sinyal lambalarının montajını ve bağlantılarını yapar.
• Sinyal lambası montajında dikkat edilecek hususlar açıklanır.
• Sinyal lambası montaj ve elektrik devresi bağlantısı yaptırılır.</t>
  </si>
  <si>
    <t>1. Kompanzasyon sisteminin hesaplamalarını yapar.
• Kompanzasyon sistemi hesaplarının hali hazırda yürürlükte olan aktif/reaktif/kapasitif sınır değerlerine göre açıklanır.
• Kompanzasyon sistemi toplam kondansatör gücü hesabı açıklanır.
• Güce göre TMŞ seçimi açıklanır.
2. Kompanzasyon panosunun malzemelerini seçer.
• Kompanzasyon sistemi TMŞ, sigorta, Kontaktör, iletkenlerin sahip olması gereken özellik ve standartlar açıklanır.</t>
  </si>
  <si>
    <t>3. Kompanzasyon panosuna mesnet izolatörünün ve baralarının montajını yapar.
• Bara ve izolatörlerin montaj ve kablo bağlantıları açıklanır. 
• Gövdeye kaçak kontrolü yapımı açıklanır.
4. Kondansatör kademeleri elemanlarının montajını ve bağlantılarını yapar.
• Kondansatör kademelerinin güç dağıtımı açıklanır.
• Kondansatörler gücüne göre kontaktör ve koruma sigortası ve iletken akım değerleri tespiti açıklanır.
• Kondansatörlerin  topraklama bağlantıları açıklanır.</t>
  </si>
  <si>
    <t>5. Reaktörlü kompanzasyon panolarında reaktör bağlantısını yapar.
• Kompanzasyon sisteminde kullanılan reaktörlerin görevi ve yapısı açıklanır.
• Reaktör değerinin nasıl tespit edildiği hesaplanır.
• Reaktörün elektriksel bağlantısı açıklanır.
• Reaktör topraklamalarının ve ısı kontrol termostatlarının bağlantısı açıklanır.</t>
  </si>
  <si>
    <t>6. Reaktif güç kontrol rölesinin ve akım trafolarının montajını, bağlantılarını ve ayarlarını yapar.
• Reaktif gün kontrol rölesine ait akım trafolarının bağlantı noktası ve bağlantısı açıklanır.
• Röle ölçü trafolarının S2/l uçlarının topraklamalarının yapıldığı kontrol edilmelidir.
• Reaktif güç kontrol rölesi ayarları açıklanır ve yaptırılır.
7. Kombi sayaç endekslerinden sistemin ceza oranını hesaplar.
• Hali hazırda yürürlükte bulunan ceza oranlarına göre alınan tüketim değerlerinden sistemin ceza oranı hesaplanır.</t>
  </si>
  <si>
    <t>8. Kompanzasyon Panolarının Havalandırılması ve Aydınlatılması</t>
  </si>
  <si>
    <t>8. Kompanzasyon panolarının havalandırılmasını ve aydınlatılmasını yapar.
• Havalandırma sisteminde kullanılan fan termostat ve bunlara ait ayarlar açıklanır.
• Havalandırma sisteminde bulunan malzemelerin montaj ve elektriksel bağlantısı açıklanır.</t>
  </si>
  <si>
    <t>1. Panonun izolasyon testini yapar.
• İzolasyon testinde kullanılan ölçü aleti özellikleri ve kullanımı açıklanır.
• Pano izolasyon testi yapılmadan önce yapılacak işlemler açıklanır.
• Ölçü aleti bağlantısı ve yapılacak ölçüm çeşitleri açıklanır ve standartlara uygun olarak yaptırılır.
2. Panonun çalışması ile ilgili enerji vererek gerekli testlerini yapar.
• Pano içerisinde yer alan cihaz ve teçhizatın besleme gerilim uçları kablo renk ve numaralandırma sisteminden kontrolü açıklanır.
• Enerji verilen panoda faz-faz, faz nötr arası gerilimler ölçülerek hata kontrolü açıklanır.</t>
  </si>
  <si>
    <t>1. Panoyu zemine/duvara sabitler.
• Su terazisi kullanımı açıklanır.
• Teraziye alarak zemine ve duvara panoyu sabitleme açıklanır.
2. Pano giriş ve çıkış kablo bağlantılarını yapar.
• Pano giriş çıkış uçlarının bağlantısında dikkat edilecek hususlar sıralanır.</t>
  </si>
  <si>
    <t>3. Pano Topraklama Bağlantısı</t>
  </si>
  <si>
    <t>3. Pano topraklama bağlantısını yapar.
• Elektrik tesisleri topraklamalar yönetmeliğine uygun pano topraklamasının yapımı açıklanır ve yaptırılır.</t>
  </si>
  <si>
    <t>4. Pano arıza ve bakım kartını işler.
• Pano arıza ve bakım kartı hazırlanması ve doldurulmasında bilgilerin güncel ve hatasız işlenmesinin önemi açıklanır.</t>
  </si>
  <si>
    <t>5. Pano üretim bilgileri ekipman listesini arşivler.
• Pano üretim bilgileri ve ekipman listesindeki bilgilerin eksiksiz olarak doldurulmasının önemi açıklanır.</t>
  </si>
  <si>
    <r>
      <rPr>
        <b/>
        <sz val="11"/>
        <rFont val="Times New Roman"/>
        <family val="1"/>
        <charset val="162"/>
      </rPr>
      <t>ENDÜSTRİYEL SENSÖRLER</t>
    </r>
    <r>
      <rPr>
        <sz val="11"/>
        <rFont val="Times New Roman"/>
        <family val="1"/>
        <charset val="162"/>
      </rPr>
      <t xml:space="preserve">
1. Endüstriyel Sensörler ve Özellikleri</t>
    </r>
  </si>
  <si>
    <t>2. Sıvı Seviye Rölesi ile Pompa Kontrolü</t>
  </si>
  <si>
    <t>3. Sıcaklık Kontrol Cihazları ve Isıtma Sistemi Kontrolü</t>
  </si>
  <si>
    <r>
      <rPr>
        <b/>
        <sz val="11"/>
        <color theme="1"/>
        <rFont val="Times New Roman"/>
        <family val="1"/>
        <charset val="162"/>
      </rPr>
      <t>PLC KONTROLLÜ PANOLAR</t>
    </r>
    <r>
      <rPr>
        <sz val="11"/>
        <color theme="1"/>
        <rFont val="Times New Roman"/>
        <family val="1"/>
        <charset val="162"/>
      </rPr>
      <t xml:space="preserve">
1. PLC Özellikleri</t>
    </r>
  </si>
  <si>
    <t>• Sensörlerin kullanıldıkları yerler açıklanır.
• Sensörlerin tipleri (NPN-PNP) bağlantı şekli ile açıklanır.
• Sensörlerin çeşitleri (2, 3 veya 4 kablolu) bağlantıları ile açıklanır.</t>
  </si>
  <si>
    <t xml:space="preserve">• Manyetik sensörlerin yapısı, çalışması, bağlantısı, avantaj ve dezavantajları açıklanır.
• Optik sensörlerin yapısı, çalışması, bağlantısı, avantaj ve dezavantajları açıklanır.
• Renk sensörlerin yapısı, çalışması, bağlantısı, avantaj ve dezavantajları açıklanır.
• Enkoderlerin yapısı, çalışması, bağlantısı, avantaj ve dezavantajları açıklanır.
</t>
  </si>
  <si>
    <t>2. Dijital çıkışlı sensörlü devreleri yapar.
• Dijital çıkışlı sensörlerin özellikleri açıklanır.
• Dijital çıkışlı sensörlerin çeşitleri sıralanır.
• İndüktif sensörlerin yapısı, çalışması, bağlantısı, avantaj ve dezavantajları açıklanır.
• Kapasitif sensörlerin yapısı, çalışması, bağlantısı, avantaj ve dezavantajları açıklanır.</t>
  </si>
  <si>
    <t>3. Analog çıkışlı sensörlü devreleri yapar.
• Analog çıkışlı sensörlerin özellikleri açıklanır.
• Analog çıkışlı sensörlerin çeşitleri sıralanır.
• Sıcaklık sensörlerin yapısı, çalışması, bağlantısı, avantaj ve dezavantajları açıklanır.</t>
  </si>
  <si>
    <t>• Basınç sensörlerin yapısı, çalışması, bağlantısı, avantaj ve dezavantajları açıklanır.
• Mesafe (ultrasonik ve lazer) sensörlerin yapısı, çalışması, bağlantısı, avantaj ve dezavantajları açıklanır.
• Seviye sensörlerin yapısı, çalışması, bağlantısı, avantaj ve dezavantajları açıklanır.</t>
  </si>
  <si>
    <t xml:space="preserve">4. Sinyal çeviricili devreleri yapar.
• Sinyal çeviricilerin yapısı açıklanır.
• Sinyal çeviricilerin çeşitleri açıklanır.
</t>
  </si>
  <si>
    <t xml:space="preserve">1. Özel tip kumanda ve kontrol röleleri panolarını hazırlar.
• Zaman rölelerinin programlanması açıklanmalıdır. </t>
  </si>
  <si>
    <t>• Yapılacak devreler pano içerisinde kablo numaratörü, kablo yüzüğü ve sıra klemensleri kullanılarak yapılmalıdır.</t>
  </si>
  <si>
    <t>2. Sıvı seviye rölesi ile pompa kontrolünü yapar.
• Yapılacak devreler pano içerisinde kablo numaratörü, kablo yüzüğü ve sıra klemensleri kullanılarak yapılmalıdır.</t>
  </si>
  <si>
    <t xml:space="preserve">3. Sıcaklık kontrol cihazı ile ısıtma sistemi kontrolünü yapar.
• Sıcak kontrol cihazının program ve ayarları açıklanmalıdır. </t>
  </si>
  <si>
    <t>1. PLC’nin özelliklerini açıklar.
• PLC’nin tanımı yapılır.
• PLC yapısı ve çalışması açıklanır.
• PLC kullanım alanları sıralanır.</t>
  </si>
  <si>
    <t>• PLC giriş ve çıkış adreslemeleri açıklanır.
• PLC programının yürütülmesi açıklanır.</t>
  </si>
  <si>
    <t>• PLC seçiminde dikkat edilecek hususlar sıralanır.</t>
  </si>
  <si>
    <t>3. PLC Besleme Bağlantıları</t>
  </si>
  <si>
    <r>
      <rPr>
        <b/>
        <sz val="11"/>
        <color theme="1"/>
        <rFont val="Times New Roman"/>
        <family val="1"/>
        <charset val="162"/>
      </rPr>
      <t>AC MOTOR SÜRÜCÜLERİ ve PLC BAĞLANTILARI</t>
    </r>
    <r>
      <rPr>
        <sz val="11"/>
        <color theme="1"/>
        <rFont val="Times New Roman"/>
        <family val="1"/>
        <charset val="162"/>
      </rPr>
      <t xml:space="preserve">
1. AC Motor Sürücüleri ve PLC ile Bağlantısı</t>
    </r>
  </si>
  <si>
    <t>1. AC Motor Sürücüleri ve PLC ile Bağlantısı</t>
  </si>
  <si>
    <t>2. PLC şemalarını çizer.
• PLC devre sembollerinin çizimi açıklanır.
• PLC besleme bağlantısının çizimi açıklanır.</t>
  </si>
  <si>
    <t>• PLC giriş eleman ve bağlantılarının çizimi açıklanır.
• PLC çıkış eleman ve bağlantılarının çizimi açıklanır.</t>
  </si>
  <si>
    <t>• PLC giriş ve çıkış bağlantıları açıklanır.</t>
  </si>
  <si>
    <t xml:space="preserve">3. PLC güç kaynağı ve besleme bağlantılarını yapar.
• PLC besleme gerilimine göre DC kaynak kullanımı açıklanmalıdır.  </t>
  </si>
  <si>
    <t xml:space="preserve">4. PLC giriş ve çıkış elemanlarının bağlantılarını yapar.
• Giriş elemanlarının bağlantı şekli açıklanmalıdır.
• PNP ve NPN tipi sensörün PLC girişine bağlantısı açıklanmalıdır. </t>
  </si>
  <si>
    <t xml:space="preserve">5. PLC ile dijital ve analog modülü ve giriş çıkış elemanlarının bağlantılarını yapar.
• Dijital veya analog modüllerin PLC ye bağlantısı ve modüllere Çevre elemanlarının bağlantısı açıklanmalıdır. </t>
  </si>
  <si>
    <t>6. PLC’ye programını yükler ve PLC programını yedekler.
• PLC programlama editörü kullanımı becerisi kazandırılmalıdır.</t>
  </si>
  <si>
    <t xml:space="preserve">• PC ve PLC haberleşme ayarları açıklanmalıdır. </t>
  </si>
  <si>
    <t xml:space="preserve">1. PLC ve AC motor sürücüsünün bağlantılarını yapar.
• AC motor sürücüsünü topraklama bağlantısının yapıldığı kontrol edilmelidir.
• AC motor sürücüsü giriş gerilimine uygun olarak (bir faz, üç faz) faz bağlantısının yapıldığı kontrol edilmelidir. </t>
  </si>
  <si>
    <t xml:space="preserve">2. AC motor sürücüsünü PLC analog çıkışı ile sürer.
• PLC analog çıkış ile AC motor Analog giriş bağlantısı üretici kataloğuna uygun olarak yapılmalıdır. </t>
  </si>
  <si>
    <t>2. Kumanda çizim programı çalışma alanını açıklar.</t>
  </si>
  <si>
    <t>3. Kumanda çizim programı menülerini açıklar.</t>
  </si>
  <si>
    <t>4. Kumanda çizim programı araç çubuklarını açıklar.</t>
  </si>
  <si>
    <t>5. Kumanda çizim programının sayfa ayarlarını açıklar.</t>
  </si>
  <si>
    <t>6. Kumanda çizim programında yer alan IEC sembollerini açıklar.</t>
  </si>
  <si>
    <t>7. Kumanda çizim programında dosyayı dışa aktarma, dosyayı içe ekleme ve dosyayı yazdırma işlemlerini açıklar.</t>
  </si>
  <si>
    <t>9. Kumanda çizim programında makroların yapılmasını, makro eklenmesini ve malzeme makrolarının oluşturulmasını açıklar.</t>
  </si>
  <si>
    <t>1. Proje oluşturmayı ve projeye sayfa ekleme işlemini açıklar.</t>
  </si>
  <si>
    <t>2. Anket şablonunu oluşturmayı ve sayfa ayarlarını açıklar.</t>
  </si>
  <si>
    <t>3. Kara kutunun özelliklerini açıklar.</t>
  </si>
  <si>
    <t>4. Malzeme listesinin oluşturulmasını açıklar.</t>
  </si>
  <si>
    <t>5. İçindekiler tablosunun oluşturulmasını açıklar.</t>
  </si>
  <si>
    <t>6. Klemens çizelgesinin oluşturulmasını açıklar.</t>
  </si>
  <si>
    <t>7. Kablo çizelgesinin oluşturulmasını açıklar.</t>
  </si>
  <si>
    <t>8. Şekillerin oluşturulmasını ve nesne çizimlerinin yapılmasını açıklar.</t>
  </si>
  <si>
    <t>8. Şekil Yaratılması ve Nesne Çizimlerinin Yapılması</t>
  </si>
  <si>
    <t>9. Ölçülendirme işlemini açıklar.</t>
  </si>
  <si>
    <t>1. Çalışma alanına aygıtların ve güç kaynaklarının yerleşimini açıklar.</t>
  </si>
  <si>
    <t>2. Çalışma alanına kontaktör yerleşimini açıklar.</t>
  </si>
  <si>
    <t>3. Çalışma alanına aşırı akım rölesinin yerleşimini açıklar.</t>
  </si>
  <si>
    <t>4. Çalışma alanına motorları yerleştirmeyi açıklar.</t>
  </si>
  <si>
    <t>5. Çalışma alanına buton ve sigorta yerleştirmeyi açıklar.</t>
  </si>
  <si>
    <t>6. Çalışma alanına klemensleri yerleştirmeyi ve numaralandırmasını açıklar.</t>
  </si>
  <si>
    <t>7. Çalışma alanında elemanlar arası kabloları yerleştirmeyi açıklar.</t>
  </si>
  <si>
    <t>8. Çalışma alanında bağlantı yapılan iletkenler arası kesilme noktalarını ve ek yapma işlemlerini açıklar.</t>
  </si>
  <si>
    <t>9. Örnek bir kumanda devresinin çizimini programda yapar.</t>
  </si>
  <si>
    <t>1. Üç fazlı asenkron motor kumanda ve güç devrelerinin çizimini yapar.</t>
  </si>
  <si>
    <t>2. PLC kumanda ve güç devrelerinin çizimini yapar.</t>
  </si>
  <si>
    <t xml:space="preserve">3. Kara Kutu (Black Box)
</t>
  </si>
  <si>
    <t>2. Kumanda Çizim Programı Çalışma Alanı 
T-Kumanda çizim programı çalışma alanını incelemek.</t>
  </si>
  <si>
    <t>3. Kumanda Çizim Programı Menüleri
T-Kumanda çizim programı menülerini incelemek.</t>
  </si>
  <si>
    <t>4. Kumanda Çizim Programı Araç Çubukları
T-Kumanda çizim programı araç çubuklarını incelemek.</t>
  </si>
  <si>
    <t>5. Kumanda Çizim Programı Sayfa Ayarları
T-Kumanda çizim programının sayfa ayarlarını yapmak.</t>
  </si>
  <si>
    <t>6. Kumanda Çizim Programı IEC Sembolleri
T-Kumanda çizim programında yer alan IEC sembolleri incelemek.</t>
  </si>
  <si>
    <t>7. Kumanda Çizim Programında Dosya Aktarma ve Yazdırma İşlemleri
T-Kumanda çizim programında oluşturulan dosyayı yazdırmak.</t>
  </si>
  <si>
    <t>KUMANDA ÇİZİM PROGRAMI MENÜLERİ VE AYARLARI
1. Kumanda Çizim Programı Kurulumu ve Çalıştırılması
T-Kumanda çizim programını kurmak ve çalıştırmak.</t>
  </si>
  <si>
    <t>8. Kumanda Çizim Programında Rapor Oluşturma İşlemi
T-Kumanda çizim programında örnek rapor oluşturmak.</t>
  </si>
  <si>
    <t>9. Kumanda Çizim Programında Makro İşlemleri
T-Kumanda çizim programında örnek makro oluşturmak</t>
  </si>
  <si>
    <t>KUMANDA ÇİZİM PROGRAMINDA TEMEL İŞLEMLER
1. Proje Oluşturma ve Sayfa Ekleme İşlemleri
T-Kumanda çizim programında örnek proje oluşturmak ve sayfa eklemek.</t>
  </si>
  <si>
    <t>2. Anket Şablonu Oluşturma ve Sayfa Ayarları
T-Kumanda çizim programında örnek antet oluşturmak.</t>
  </si>
  <si>
    <t>4. Malzeme Listesi Oluşturma
T-Kumanda çizim programında örnek kumanda devresinin malzeme listesini çıkarmak.</t>
  </si>
  <si>
    <t>5. İçindekiler Tablosu Oluşturma
T-Kumanda çizim programında örnek kumanda devresinin içindekiler listesini çıkarmak.</t>
  </si>
  <si>
    <t>6. Klemens Çizelgesi Oluşturma
T-Örnek klemens çizelgesi oluşturmak.</t>
  </si>
  <si>
    <t>7. Kablo Çizelgesi Oluşturma
T-Örnek kablo çizelgesi oluşturmak.</t>
  </si>
  <si>
    <t>9. Ölçülendirme İşlemi
T-Örnek ölçülendirme işlemini yapmak.</t>
  </si>
  <si>
    <t>KUMANDA ÇİZİM PROGRAMINDA ELEMAN YERLEŞİMİ VE KABLO BAĞLANTILARI
1. Aygıt ve Güç Kaynakları Yerleştirme
T-Çalışma alanına örnek aygıt ve güç kaynaklarının yerleşimini yapmak.</t>
  </si>
  <si>
    <t>2. Kontaktör Yerleştirme
T-Çalışma alanına örnek kontaktör yerleşimini yapmak.</t>
  </si>
  <si>
    <t>3. Aşırı Akım Rölesi Yerleştirme
T-Çalışma alanına örnek aşırı akım rölesinin yerleşimini yapmak.</t>
  </si>
  <si>
    <t>4. Motorları Yerleştirme
T-Çalışma alanına örnek olarak motorları yerleştirmek.</t>
  </si>
  <si>
    <t>5. Buton ve Sigorta Yerleştirme
T-Çalışma alanına örnek buton ve sigorta yerleştirmek.</t>
  </si>
  <si>
    <t>6. Klemens Yerleştirme ve Numaralandırma
T-Çalışma alanına klemensleri yerleştirmek ve numaralandırmak.</t>
  </si>
  <si>
    <t>7. Kabloları Yerleştirme (Kablolama)
T-Çalışma alanına birkaç eleman yerleştirmek ve elemanlar arası kablo bağlantılarını yapmak.</t>
  </si>
  <si>
    <t>8. Kesilme Noktaları ve Ek Yapma İşlemleri
T-Çalışma alanına birkaç eleman yerleştirmek, elemanlar arası kablo bağlantılarını yapmak ve elemanlar arası bağlantıda ekler yapmak.</t>
  </si>
  <si>
    <t>9. Örnek Devre Uygulaması
T-Örnek kumanda tasarımını oluşturmak ve programda çizmek.</t>
  </si>
  <si>
    <t>KUMANDA ÇİZİM PROGRAMINDA TEMEL KUMANDA DEVRE ÇİZİMLERİ
1. Üç Fazlı Asenkron Motor Kumanda ve Güç Devre Çizimi
T-Üç fazlı asenkron motorun bir yönde sürekli çalıştırılması devresini kumanda çizim programında çizmek.
T-Üç fazlı asenkron motorun buton kilitlemeli devir yönünün değiştirilerek çalıştırılması devresini kumanda çizim programında çizmek.</t>
  </si>
  <si>
    <t>1. Üç Fazlı Asenkron Motor Kumanda ve Güç Devre Çizimi
T-Üç fazlı asenkron motorun devir yönünün değiştirilerek ileri – geri çalıştırılması devresini kumanda çizim programında çizmek.</t>
  </si>
  <si>
    <t>1. Üç Fazlı Asenkron Motor Kumanda ve Güç Devre Çizimi
T-Üç fazlı asenkron motorun zaman ayarlı çalıştırılması devresini kumanda çizim programında çizmek.
T-Üç fazlı asenkron motorun sınır anahtarıyla ileri-geri olarak çalıştırılması devresini kumanda çizim programında çizmek.</t>
  </si>
  <si>
    <t>1. Üç Fazlı Asenkron Motor Kumanda ve Güç Devre Çizimi
T-Bir fazlı asenkron motorun devir yönünün değiştirilmesi devresini kumanda çizim programında çizmek.</t>
  </si>
  <si>
    <t>2. PLC Kumanda ve Güç Devre Çizimi
T-Otomatik yıldız-üçgen asenkron motora yol verme devresini kumanda çizim programında çizmek.</t>
  </si>
  <si>
    <t>2. PLC Kumanda ve Güç Devre Çizimi
T-İleri-geri yönde çalışan otomatik yıldız-üçgen asenkron motora yol verme devresini kumanda çizim programında çizmek.</t>
  </si>
  <si>
    <t>2. PLC Kumanda ve Güç Devre Çizimi
T-Üç fazlı asenkron motorun dinamik frenlemesi devresini kumanda çizim programında çizmek.</t>
  </si>
  <si>
    <t>2. PLC Kumanda ve Güç Devre Çizimi
T-Problem şeklinde kumanda devre pano şemalarını çizmek.</t>
  </si>
  <si>
    <t>2. PLC Kumanda ve Güç Devre Çizimi
T-Çizilen kumanda devresini pano üzerinde kurarak çalıştırmak.</t>
  </si>
  <si>
    <t>SAYI SİSTEMLERİ VE LOJİK KAPILAR
1. Sayı Sistemleri
T-Verilen sayı sistemin türünü (binary, desimal vb.) belirlemek.</t>
  </si>
  <si>
    <t>1. Sayı Sistemleri
2. Sayı Sistemlerinin Dönüştürülmesi
T-Farklı sayı sistemleri arası dönüşüm problemleri yapmak.
T-Sayı sistemlerde dört işlemler yapmak.
T-Kodlar arası dönüşüm problemleri yapmak.</t>
  </si>
  <si>
    <t xml:space="preserve">3. Lojik Entegreler
4. Lojik Kapılar
T-Pull-up, Pull-down uygulaması
</t>
  </si>
  <si>
    <t>5. Lojik Kapı Uygulamaları
T-Değil (NOT) kapısı uygulaması
T-Ve (AND) kapısı uygulaması
T-Ve değil (NAND) kapısı uygulaması
T-Veya (OR) kapısı uygulaması
T-Özel veya (EXOR) kapısı uygulaması</t>
  </si>
  <si>
    <t>5. Lojik Kapı Uygulamaları
T-Mantıksal ifadelerin mantıksal kapılara dönüştürülmesi
T-Mantıksal kapıların mantıksal ifadelere dönüştürülmesi
T-Lojik ifadelerin cebirsel gösterimlerini yapmak.
T-Verilen lojik denklemi cebirsel gösterimlerle sadeleştirmek.
T-Verilen lojik sinyali denklem çıkararak sadeleştirmek.
T-Lojik kapılarla sayısal devre tasarlamak.
T-Verilen lojik denklemi cebirsel gösterimlerle sadeleştirerek uygulamak.
T-Verilen lojik sinyali denklem çıkarıp sadeleştirerek uygulamak.
T-Verilen denklem ile sayısal devre tasarlamak.</t>
  </si>
  <si>
    <t>3. Mikrodenetleyici Editör Programı 
4. Mikrodenetleyiciye Program Yükleme
T-Mikrodenetleyiciye hazır program yükleme ve çalıştırma</t>
  </si>
  <si>
    <t>6. Temel Programlama İşlemleri 
T-Led ile dijital çıkış uygulaması</t>
  </si>
  <si>
    <t>7. Dijital Giriş Çıkış İşlemleri
T-7 segment display ile dijital çıkış uygulaması
T-Buton ile dijital giriş uygulaması</t>
  </si>
  <si>
    <t>8. Seri Port İşlemleri
T-Seri port ekran uygulaması</t>
  </si>
  <si>
    <t>9. Analog Giriş Çıkış İşlemleri
T-Potansiyometre ile analog giriş uygulaması
T-NTC ile analog giriş uygulaması.
T-Analog çıkış uygulaması</t>
  </si>
  <si>
    <t>10. Kesme İşlemleri
T-Kesme uygulamaları</t>
  </si>
  <si>
    <t>11. EEPROM İşlemleri
T-EEPROM uygulaması</t>
  </si>
  <si>
    <t>3. Sensör Uygulamaları
T-Mikrodenetleyici ile ultrasonik sensör uygulaması</t>
  </si>
  <si>
    <t>4. LCD Ekran Uygulamaları
T-2x16 LCD uygulamaları</t>
  </si>
  <si>
    <t>5. Elektrik Motor Uygulamaları
T-DC motor uygulaması
T-Mini servo uygulaması</t>
  </si>
  <si>
    <t>7. Robot Uygulamaları
T-Engelden kaçan robot uygulaması</t>
  </si>
  <si>
    <t>1. Endüstriyel Sensörler ve Özellikleri
T-Çeşitli NPN-PNP sensör deneyleri yapmak.</t>
  </si>
  <si>
    <t>2. Dijital Çıkışlı Sensörler
T-İndüktif sensör uygulaması yapmak.
T-Kapasitif sensör uygulaması yapmak.</t>
  </si>
  <si>
    <t>2. Pano İçi Kablo Kanalları ve Rayların Ölçülendirilmesi, Kesilmesi ve Montajı
T-Pano içi kablo kanalların ve raylarının kesilmesi ve montajı 
3. Ray Klemensleri ve Besleme Dağıtım Baralarının Montajı
T-Pano ray klemenslerinin ve modüler enerji dağıtım baralarının montajı</t>
  </si>
  <si>
    <t>4. Pano Kapağı Üzerine Sinyal Lambalarının Montajı
T-Pano kapağına sinyal lambalarının montajı
5. Kaçak Akım Röleleri, Giriş Sigortası ve Linye Sigortalarının Montajı
T-Kaçak akım rölesi ve sigortaların raylara montajı</t>
  </si>
  <si>
    <t xml:space="preserve">2. Dijital Çıkışlı Sensörler
T-Manyetik sensör uygulaması yapmak.
T-Optik sensör uygulaması yapmak.
T-Renk sensör uygulaması yapmak.
T-Enkoder uygulaması yapmak.
</t>
  </si>
  <si>
    <t>3. Analog Çıkışlı Sensörler
T-Sıcaklık sensörü uygulaması yapmak.</t>
  </si>
  <si>
    <t>3. Analog Çıkışlı Sensörler
T-Basınç sensörü uygulaması yapmak.
T-Mesafe (ultrasonik) sensörü uygulaması yapmak.
T-Mesafe (lazer) sensörü uygulaması yapmak.</t>
  </si>
  <si>
    <t>4. Sinyal Çeviriciler
T-Bir sensörün çıkış sinyalinin sinyal çevirici ile çevrilmesini yapmak.</t>
  </si>
  <si>
    <t>3. Kabloların Cihazlara Bağlantısı
T-Kabloların cihazlara bağlanması
4. Kablo Bağı ve Spiral Bağlama
T-Kablo bağı ve kablo spirali kullanarak pano içi kabloların düzenlenmesi</t>
  </si>
  <si>
    <t>3. Kontaktör Seçimi ve Bağlantısı
T-Seçimi yapılan kontaktörün bobin ucunun enerjilendirilerek kontaktör kontağına bağlanacak bir sinyal lambasının yakılması.
4. Aşırı Akım Rölesi ve Bağlantısı
T-Aşırı akım rölesi kapalı kontağı üzerinden kontaktör bobini bağlantısının yapılması</t>
  </si>
  <si>
    <t>PROSES KONTROLLÜ PANOLAR
1. Özel Tip Kumanda ve Kontrol Röleleri 
Fotosel Röleler 
Programlanabilir Zaman Röleleri
Çok Fonksiyonlu Zaman Röleleri
T-Fotosel röle kontrollü dış aydınlatma panosu montajı
T-Programlanabilir zaman saati ayarlarını yapma</t>
  </si>
  <si>
    <t>1. Özel Tip Kumanda ve Kontrol Röleleri 
T-Fotosel Röleler
T-Programlanabilir Zaman Röleleri
T-Çok Fonksiyonlu Zaman Röleleri</t>
  </si>
  <si>
    <t>5. Zaman Röleleri ve Bağlantıları
T-Bir zaman rölesi ile kontaktörün devreye alınması veya devreden çıkarılması
6. Koruma Röleleri ve Bağlantıları
T-Motor koruma rölesi kontağı ile bir kontaktörün devreye alınması veya devreden çıkarılması
7. Paket Şalter ve Bağlantıları
T-3 fazlı 0-1 paket şalter ile asenkron motorun çalıştırılması</t>
  </si>
  <si>
    <t>3. Kumanda ve Güç Devreleri Çizimi
T-3 fazlı asenkron motorun değişik çalışma şekillerine ait kumanda ve güç devrelerinin çizilmesi
4. Kumanda ve Güç Devre Uygulamaları
T-3 fazlı asenkron motorun start stop ile aşırı akım rölesi kullanılarak pano içerisinde montajının yapılarak çalıştırılması.
T-3 fazlı asenkron motorun motor koruma şalteri kullanılarak pano içerisinde montajının yapılarak çalıştırılması
T-3 fazlı asenkron motorun devir yönü değişimi devresinin pano içerisinde montajının yapılarak çalıştırılması.
T-3 fazlı asenkron motorun zaman ayarlı çalıştırma devresinin pano içerisinde montajının yapılarak çalıştırılması.
T-3 fazlı asenkron motorun motor koruma röleleri ile pano içerisinde montajının yapılarak çalıştırılması.
T-3 fazlı asenkron motorun faz sırası rölesi pano içerisinde montajının yapılarak çalıştırılması.
T-1 fazlı asenkron motorun kumanda devresinin pano içerisinde montajının yapılarak çalıştırılması.
T-1 fazlı asenkron motorun devir yönü değişimi kumanda devresinin pano içerisinde montajının yapılarak çalıştırılması.</t>
  </si>
  <si>
    <t>2. Keypad Uygulamaları
T-Mikrodenetleyici ile keypad uygulaması</t>
  </si>
  <si>
    <t>3. Sensör Uygulamaları
T-Mikrodenetleyici ile ısı sensör uygulaması</t>
  </si>
  <si>
    <t>3. Sensör Uygulamaları
T-Mikrodenetleyici ile ışık sensör uygulaması</t>
  </si>
  <si>
    <t>3. Sensör Uygulamaları
T-Mikrodenetleyici ile nem sensör uygulaması</t>
  </si>
  <si>
    <t>3. Sensör Uygulamaları
T-Mikrodenetleyici ile hareket sensör uygulaması</t>
  </si>
  <si>
    <t>6. Haberleşme Uygulamaları
T-Bluetooth uygulaması</t>
  </si>
  <si>
    <t>6. Haberleşme Uygulamaları
T-RF uygulaması</t>
  </si>
  <si>
    <t>7. Robot Uygulamaları
T-Çizgi izleyen robot uygulaması</t>
  </si>
  <si>
    <t>1. Özel Tip Kumanda ve Kontrol Röleleri 
Fotosel Röleler
Programlanabilir Zaman Röleleri
Çok Fonksiyonlu Zaman Röleleri
T-Programlanabilir zaman saati ile dış aydınlatma kontrol panosu montajı
T-Çift çıkışlı programlanabilir zaman saati ile hafta içi ve hafta sonu farklı lamba gruplarının çalıştırıldığı dış aydınlatma kontrol panosu montajı</t>
  </si>
  <si>
    <t>1. Özel Tip Kumanda ve Kontrol Röleleri 
Fotosel Röleler
Programlanabilir Zaman Röleleri
Çok Fonksiyonlu Zaman Röleleri
T-Programlanabilir zaman saati ile havalandırma motoru kontrol panosu montajı
T-Çok fonksiyonlu zaman rölesi ile bir asenkron motorun devir yönü değişimi</t>
  </si>
  <si>
    <t>2. Sıvı Seviye Rölesi ile Pompa Kontrolü
T-Sıvı seviye rölesi ile pompa kontrol panosu montajı</t>
  </si>
  <si>
    <t>3. Sıcaklık Kontrol Cihazları ve Isıtma Sistemi Kontrolü
T-Sıcaklık kontrol cihazı ile ısıtma sistemi kontrol panosu montajı</t>
  </si>
  <si>
    <t>1. PLC Özellikleri
T-Şebeke gerilimi ile direk beslenen PLC bağlantıları
T-DC güç kaynağı ile beslenen PLC bağlantıları</t>
  </si>
  <si>
    <t>1. PLC Özellikleri
T-PLC giriş elemanlarının bağlantısı</t>
  </si>
  <si>
    <t>2. PLC Şemaları Çizimi
T-PLC nin çıkışına çok kontaklı röle montaj ve bağlantıları</t>
  </si>
  <si>
    <t>2. PLC Şemaları Çizimi
T-PNP ve NPN sensörlerin PLC ye bağlantıları</t>
  </si>
  <si>
    <t>2. PLC Şemaları Çizimi
T-Dijital ve analog modüllerin PLC ye bağlantısı</t>
  </si>
  <si>
    <t>3. PLC Besleme Bağlantıları
T-Dijital modüle giriş ve çıkış elemanlarının bağlantısı</t>
  </si>
  <si>
    <t>4. PLC Giriş ve Çıkış Elemanları Bağlantıları
T-PLC çıkışlarına çok kontaklı röle, röle çıkışına kontaktör ve bir asenkron motorun bağlantısının yapılması ve programlanması</t>
  </si>
  <si>
    <t xml:space="preserve">4. PLC Giriş ve Çıkış Elemanları Bağlantıları
T-PLC çıkışlarının röle-kontaktör beslemesi şeklinde bağlanarak bir asenkron motorun zaman ayarlı çalıştırılması </t>
  </si>
  <si>
    <t xml:space="preserve">5. Dijital ve Analog Modüller ve Modül Bağlantıları
T-PLC çıkışlarının röle-kontaktör beslemesi şeklinde bağlanarak birden fazla asenkron çalıştırılması </t>
  </si>
  <si>
    <t xml:space="preserve">5. Dijital ve Analog Modüller ve Modül Bağlantıları
T-PLC çıkışlarının röle-kontaktör beslemesi şeklinde bağlanarak birden fazla asenkron iki farklı merkezden çalıştırılması </t>
  </si>
  <si>
    <t>6. PLC Programlama, Program Yükleme ve Programı Yedekleme
T-PLC çıkışlarının röle-kontaktör beslemesi şeklinde bağlanarak değişik sistem uygulamalarının yapılması 
T-Analog modüle sensörlerin bağlantısı</t>
  </si>
  <si>
    <t>6. PLC Programlama, Program Yükleme ve Programı Yedekleme
T-Analog giriş sinyaline göre birden fazla çıkışın kontrol edildiği programın yapılması ve bağlantıları</t>
  </si>
  <si>
    <t>2. AC Motor Sürücüsünün PLC Analog Çıkışı ile Sürülmesi
T-PLC ile AC motor besleme ve giriş çıkış bağlantıları</t>
  </si>
  <si>
    <t>2. AC Motor Sürücüsünün PLC Analog Çıkışı ile Sürülmesi
T-Analog değer ile asenkron motorun hız ayarı</t>
  </si>
  <si>
    <t>3. AC Motor Sürücüleri ile Devir Ayarı
T-İnvertörde keypad kullanarak asenkron motorun çalıştırılması
T-İnvertöre buton bağlantısı yaparak Asenkron motorun I/O çalıştırılması</t>
  </si>
  <si>
    <t>4. Çift Devirli Asenkron Motorlara Yol Verme Yöntemleri
T-Çift devirli (dahlender) asenkron motorun çalıştırılması
T-Çif devirli (dahlender) motorun devir yönü değişimi
T-Paket şalterle dahlender motorun çalıştırılması</t>
  </si>
  <si>
    <t>3. Dinamik Frenleme Sistemleri
T-Üç fazlı asenkron motoru dinamik frenleme ile durdurulması.
T-Üç fazlı ileri geri çalışan asenkron motorun dinamik frenleme ile durdurulması.</t>
  </si>
  <si>
    <t>3. Üç Fazlı Sayaç Bağlantısı
T-Pano sayaç bölmesi üzerinde üç fazlı sayaç bağlantısı
4. Üç Fazlı Direkt Kombine Sayaç Bağlantısı
T-Pano sayaç bölmesi üzerinde üç fazlı direk kombine sayaç bağlantısı</t>
  </si>
  <si>
    <t>5. Akım ve Gerilim Transformatörlerinin Özellikleri
6. Akım ve Gerilim Transformatörlerinin Bağlantıları ve Bakım Onarımları
T-Verilen güce uygun akım transformatörü seçme.
T-Akım transformatörlerinin ölçü aleti ile sağlamlık kontrolünü yapma.
T-Akım transformatörlerinin ölçüm devrelerine bağlanması</t>
  </si>
  <si>
    <t>7. Akım ve gerilim Transformatörlerinin Seçimi ve Montajı
T-Akım trafolarının topraklama bağlantılarını yapma.
T-Gerilim transformatörlerinin ölçü aleti ile sağlamlık kontrolünü yapma.
T-Gerilim transformatörlerinin ölçüm devrelerine bağlanması
T-Gerilim transformatörlerinde topraklama yapmak ve primer ve sekonder devrelerine sigorta bağlama.
8. Akım ve Gerilim Transformatörlerinde Arıza Tespiti</t>
  </si>
  <si>
    <t>9. X/5 Kombine Sayaç Bağlantısı
T-Pano sayaç bölmesi üzerinde üç fazlı X/5 kombine sayaç bağlantısı</t>
  </si>
  <si>
    <t>3. Dağıtım Panosu Mesnet İzolatörü ve Baraların Montajı
T-Mesnet izolatörleri ve baraların montajı</t>
  </si>
  <si>
    <t>4. Pano İçi Kablo Kanallarının ve Rayların Ölçülendirilmesi, Kesilmesi ve Montajı
T-Pano içi kanal ve sigorta raylarının montajı</t>
  </si>
  <si>
    <t>5. Termik Manyetik Şalter Montajı
T-Termik manyetik şalter montajı
6. Yangın Koruma Eşikli Kaçak Akım Koruma Rölelerinin ve Kolon Sigortalarının Montajı
T-Yangın koruma rölesi ve kolon sigortalarının montajı</t>
  </si>
  <si>
    <t>7. Parafudr ve Parafudr Sigortalarının Montajı ve Bağlantısı
T-Parafudr ve parafudr sigortalarının montaj ve bağlantılarını yapma</t>
  </si>
  <si>
    <t>8. Dağıtım Panosu İçi Kablo Bağlantıları
T-Dağıtım panosu içi kablo bağlantılarını yapma
9. Pano Kapağına Sinyal Lambalarının Montajı
T-Pano kapağı üzerine sinyal lambaları montaj ve bağlantısı</t>
  </si>
  <si>
    <t>3. Kompanzasyon Panosu Mesnet İzolatörü ve Baraların Montajı
T-Reaktif güç kontrol rölesi (regler) ayarları yapmak.
4. Kondansatör Kademe Bağlantısı 
T-7 kademeli kompanzasyon panosu malzemelerinin montaj ve bağlantılarını yaparak, regler ayarlarını yapmak
T-12 kademeli kompanzasyon panosu malzemelerinin montaj ve bağlantılarını yapmak
T-12 kademeli kompanzasyon sistemi reaktif güç kontrol rölesi (regler) ayarlarını yapmak ve sistemi devreye almak.</t>
  </si>
  <si>
    <t>5. Kompanzasyon Panolarına Reaktör Bağlanması
T-Kompanzasyon sistemine kompanzasyon reaktörü bağlamak, röle üzerinde ayarlarını yapmak.</t>
  </si>
  <si>
    <t>6. Reaktif Güç Kontrol Rölesinin Montajı, Akım Trafoları ile Bağlantıları ve Röle Ayarları
7. Kombi Sayaç Endekslerinden Sistemin Ceza Oranı Hesabı
T-Kompanzasyon sistemini çalıştırarak, sayaç endeks değerlerini değerlendirmek
T-Kompanzasyon panosu havalandırma ve aydınlatma sistemini yapmak.</t>
  </si>
  <si>
    <t>4. Pano Arıza ve Bakım Kartları
T-Örnek bir pano bakım kartının doldurulması</t>
  </si>
  <si>
    <t>5. Pano Üretim Bilgileri Ekipman Listesini Çıkarma ve Arşivleme
T-Pano üretim ve donanım bilgileri formunun doldurulması ve arşivlenmesi</t>
  </si>
  <si>
    <t>1. Bilgisayarlı Çizim (CAD) Programı Menüleri
T-Bilgisayarlı çizim (CAD) yazılımının menülerini incelenmesi.</t>
  </si>
  <si>
    <t>2. Bilgisayarlı Çizim (CAD) Programı Ayarları
T-Bilgisayarlı çizim (CAD) programında katman oluşturmak ve çizgi stilli ayarlarını yapılması.</t>
  </si>
  <si>
    <t>3. Bilgisayarlı Çizim (CAD) Programı Uygulamaları
T-Bilgisayarlı çizim (CAD) programında Temel geometrik şekillerin çizimi.
T-Bilgisayarlı çizim (CAD) programında projeye özel standart yazı ayarlarının yapılması.</t>
  </si>
  <si>
    <t>3. Bilgisayarlı Çizim (CAD) Programı Uygulamaları
T-Bilgisayarlı çizim (CAD) programında A4 kâğıdı ölçülerinde sembol tablosunun hazırlanması.
T-Sembol tablosu içerisine elektrik iç tesisatlarında kullanılan sembolleri normlara uygun olarak çizimi</t>
  </si>
  <si>
    <t>2. Aydınlatma Lambaları ve Armatürleri
T-Lamba ve armatür bağlantılarının incelenmesi.</t>
  </si>
  <si>
    <t>3. Aydınlatma Hesapları
T-Örnek bir aydınlatma tesisatının incelenmesi.</t>
  </si>
  <si>
    <t>3. Aydınlatma Hesapları
T-Ölçüleri verilen bir sınıfın aydınlatma hesabının yapılması
T-Ölçüleri verilen bir atölyenin aydınlatma hesabının yapılması</t>
  </si>
  <si>
    <t>1. Aydınlatma Simülasyon Yazılımı ve Işıklık Dosyalarının Kurulumu
T-Aydınlatma simülasyon programının menüleri ve kullanım özelliklerinin incelenmesi
T-Işıklık dosyalarının kurulumu ve programa aktarılması</t>
  </si>
  <si>
    <t>2. Aydınlatma Simülasyon Yazılım Menüleri ve Ayarları
T-Aydınlatma asistanı kullanılarak bir odanın aydınlatma simülasyonu hesabı yapılması</t>
  </si>
  <si>
    <t>2. Aydınlatma Simülasyon Yazılım Menüleri ve Ayarları
T-Aydınlatma simülasyon programında iç mekân planı oluşturma
T-İç mekâna uygun aydınlatma armatürü ve ışıklık seçilerek aydınlatma simülasyonun ve hesapların yapılması</t>
  </si>
  <si>
    <t>3. Aydınlatma Simülasyon Yazılım Uygulamaları
T-Bir mekâna ait CAD çiziminin aydınlatma simülasyon programına aktarılması ve simülasyonu</t>
  </si>
  <si>
    <t>3. Aydınlatma Simülasyon Yazılım Uygulamaları
T-Spor sahasının aydınlatma armatürü ve ışıklık seçilerek aydınlatma simülasyonun ve hesapların yapılması
T-Yol aydınlatma armatürü ve ışıklık seçilerek aydınlatma simülasyonun ve hesapların yapılması</t>
  </si>
  <si>
    <t>1. Bina Kuvvetli Akım Elektrik İç Tesisat Projeleri
T-Proje kapağının çizilmesi
T-Vaziyet planının çizilmesi</t>
  </si>
  <si>
    <t xml:space="preserve">2. Kuvvet Tesisatı Projeleri
T-Topraklama planının çizilmesi
T-Binanın kuvvetli akım tesisatının çizilmesi
</t>
  </si>
  <si>
    <t>3. Zayıf Akım Tesisat Projeleri
T-Binanın bildirim tesisatının çizilmesi
T-Binanın telefon, TV ve data tesisatlarının çizilmesi</t>
  </si>
  <si>
    <t>3. Zayıf Akım Tesisat Projeleri
T-Binanın güvenlik tesisatlarının çizilmesi</t>
  </si>
  <si>
    <t>4. Dış Aydınlatma Tesisat Projeleri
T-Binanın dış aydınlatma tasarımının yapılarak projesinin çizilmesi.
T-Yükleme cetveli çizimi</t>
  </si>
  <si>
    <t>4. Dış Aydınlatma Tesisat Projeleri
T-Kolon şemasının çizimi
T-Gerilim düşümü ve akım kontrol hesabı çizimi
T-Aydınlatma hesabının yapılarak çizime aktarılması</t>
  </si>
  <si>
    <t>2. YG Tesis Tek Hat Şemaları Çizimi
T-YG tesis sembollerini çizme.</t>
  </si>
  <si>
    <t>3. Direk Tipi Trafo Tesis Tek Hat Şemasının Çizimi
T-YG tesis tek hat şemalarını çizme.</t>
  </si>
  <si>
    <t>3. Direk Tipi Trafo Tesis Tek Hat Şemasının Çizimi
T-Direk tipi trafo tesis tek hat şemasının çizimini yapama.</t>
  </si>
  <si>
    <t>TESİSAT ATÖLYESİ</t>
  </si>
  <si>
    <r>
      <rPr>
        <b/>
        <sz val="11"/>
        <rFont val="Times New Roman"/>
        <family val="1"/>
        <charset val="162"/>
      </rPr>
      <t>PANOYU MONTAJA HAZIRLAMA</t>
    </r>
    <r>
      <rPr>
        <sz val="11"/>
        <rFont val="Times New Roman"/>
        <family val="1"/>
        <charset val="162"/>
      </rPr>
      <t xml:space="preserve">
1. Pano Krokisi Çizimi
T-20 kW kurulu gücü olan 3 fazlı panonun montaj krokisini çizimi</t>
    </r>
  </si>
  <si>
    <r>
      <rPr>
        <b/>
        <sz val="11"/>
        <rFont val="Times New Roman"/>
        <family val="1"/>
        <charset val="162"/>
      </rPr>
      <t>PANO İÇİ BAĞLANTILAR</t>
    </r>
    <r>
      <rPr>
        <sz val="11"/>
        <rFont val="Times New Roman"/>
        <family val="1"/>
        <charset val="162"/>
      </rPr>
      <t xml:space="preserve">
1. Pano Cihazlarını Etiketleme
T-Pano içi sigorta ve diğer cihazların etiketlenmesi
2. Kabloya Pabuç/Yüksük ve Kablo Numaratörü Takma
T-Kablolara yüzük ve pabuç sıkılması ve kabloların numaralandırılması</t>
    </r>
  </si>
  <si>
    <r>
      <rPr>
        <b/>
        <sz val="11"/>
        <color theme="1"/>
        <rFont val="Times New Roman"/>
        <family val="1"/>
        <charset val="162"/>
      </rPr>
      <t>KUMANDA DEVRE ELEMANLARI</t>
    </r>
    <r>
      <rPr>
        <sz val="11"/>
        <color theme="1"/>
        <rFont val="Times New Roman"/>
        <family val="1"/>
        <charset val="162"/>
      </rPr>
      <t xml:space="preserve">
1. Asenkron Motorlar ve Etiket Bilgileri
2. Asenkron Motor Klemens Bağlantıları
T-Etiket bilgilerine göre asenkron motorun klemens bağlantısının yapılması</t>
    </r>
  </si>
  <si>
    <r>
      <rPr>
        <b/>
        <sz val="11"/>
        <color theme="1"/>
        <rFont val="Times New Roman"/>
        <family val="1"/>
        <charset val="162"/>
      </rPr>
      <t>ASENKRON MOTOR KUMANDA TEKNİKLERİ</t>
    </r>
    <r>
      <rPr>
        <sz val="11"/>
        <color theme="1"/>
        <rFont val="Times New Roman"/>
        <family val="1"/>
        <charset val="162"/>
      </rPr>
      <t xml:space="preserve">
1. Kumanda Devre Elemanları
2. Kumanda ve Güç Devre Sembolleri Çizimi
T-3 fazlı asenkron motorun değişik çalışma şekillerine ait kumanda ve güç devresi sembollerinin çizilmesi</t>
    </r>
  </si>
  <si>
    <r>
      <rPr>
        <b/>
        <sz val="11"/>
        <color theme="1"/>
        <rFont val="Times New Roman"/>
        <family val="1"/>
        <charset val="162"/>
      </rPr>
      <t>ASENKRON MOTORLARA YOL VERME TEKNİKLERİ</t>
    </r>
    <r>
      <rPr>
        <sz val="11"/>
        <color theme="1"/>
        <rFont val="Times New Roman"/>
        <family val="1"/>
        <charset val="162"/>
      </rPr>
      <t xml:space="preserve">
1. Asenkron Motorlarda Kalkınma ve Etkileri
2. Asenkron Motorlara Yol Verme Yöntemleri
T-Asenkron motora yıldız üçgen yol verme
T-Yıldız üçgen röle ile üç fazlı asenkron motora yol verme
T-Yıldız/üçgen paket şalterle yol verme
</t>
    </r>
  </si>
  <si>
    <r>
      <rPr>
        <b/>
        <sz val="11"/>
        <color theme="1"/>
        <rFont val="Times New Roman"/>
        <family val="1"/>
        <charset val="162"/>
      </rPr>
      <t>ASENKRON MOTORLARDA FRENLEME</t>
    </r>
    <r>
      <rPr>
        <sz val="11"/>
        <color theme="1"/>
        <rFont val="Times New Roman"/>
        <family val="1"/>
        <charset val="162"/>
      </rPr>
      <t xml:space="preserve">
1. Frenleme Sistemleri
2. Balatalı Frenleme Sistemleri
T-Üç fazlı asenkron motoru balatalı frenleme ile durdurulması.</t>
    </r>
  </si>
  <si>
    <r>
      <rPr>
        <b/>
        <sz val="11"/>
        <color theme="1"/>
        <rFont val="Times New Roman"/>
        <family val="1"/>
        <charset val="162"/>
      </rPr>
      <t>DAĞITIM PANOLARI</t>
    </r>
    <r>
      <rPr>
        <sz val="11"/>
        <color theme="1"/>
        <rFont val="Times New Roman"/>
        <family val="1"/>
        <charset val="162"/>
      </rPr>
      <t xml:space="preserve">
1. Dağıtım Pano Krokisi Çizimi
T-5 kolon hat çıkışlı dağıtım pano krokisinin çizimi
2. Dağıtım Panosu Malzemeleri</t>
    </r>
  </si>
  <si>
    <r>
      <rPr>
        <b/>
        <sz val="11"/>
        <color theme="1"/>
        <rFont val="Times New Roman"/>
        <family val="1"/>
        <charset val="162"/>
      </rPr>
      <t>KOMPANZASYON PANOLARI</t>
    </r>
    <r>
      <rPr>
        <sz val="11"/>
        <color theme="1"/>
        <rFont val="Times New Roman"/>
        <family val="1"/>
        <charset val="162"/>
      </rPr>
      <t xml:space="preserve">
1. Kompanzasyon Sistemi Hesaplamaları
T-Kompanzasyon hesabı yapmak ve kondansatör kademelerini güç değerlerini tespit etmek
2. Kompanzasyon Panosu Malzemeleri
T-3 kademeli kompanzasyon panosu malzemelerinin montaj ve bağlantılarını yapmak</t>
    </r>
  </si>
  <si>
    <r>
      <rPr>
        <b/>
        <sz val="11"/>
        <color theme="1"/>
        <rFont val="Times New Roman"/>
        <family val="1"/>
        <charset val="162"/>
      </rPr>
      <t>PANO TESTLERİ</t>
    </r>
    <r>
      <rPr>
        <sz val="11"/>
        <color theme="1"/>
        <rFont val="Times New Roman"/>
        <family val="1"/>
        <charset val="162"/>
      </rPr>
      <t xml:space="preserve">
1. Pano İzolasyon Testleri
T-Panonun meğer veya izolasyon test cihazı ile yalıtkanlık test ölçümlerinin yapılması
2. Pano Çalışma Testleri
T-Fazlar arası kısa devre ölçümlerinin yapılması.
T-Panoya enerji verilerek çalışmanın kontrol edilmesi</t>
    </r>
  </si>
  <si>
    <r>
      <rPr>
        <b/>
        <sz val="11"/>
        <color theme="1"/>
        <rFont val="Times New Roman"/>
        <family val="1"/>
        <charset val="162"/>
      </rPr>
      <t>PANOYU DEVREYE ALMA</t>
    </r>
    <r>
      <rPr>
        <sz val="11"/>
        <color theme="1"/>
        <rFont val="Times New Roman"/>
        <family val="1"/>
        <charset val="162"/>
      </rPr>
      <t xml:space="preserve">
1. Panoyu Zemine/Duvara Sabitleme
T-Enerji panosunun teraziye alınarak duvara montajı
2. Pano Giriş ve Çıkış Kablo Bağlantıları
T-Panonun giriş ve çıkış kablo bağlantılarının ve toprak hattının yapılması
</t>
    </r>
  </si>
  <si>
    <r>
      <rPr>
        <b/>
        <sz val="11"/>
        <rFont val="Times New Roman"/>
        <family val="1"/>
        <charset val="162"/>
      </rPr>
      <t>BİLGİSAYARLI ÇİZİM (CAD)</t>
    </r>
    <r>
      <rPr>
        <sz val="11"/>
        <rFont val="Times New Roman"/>
        <family val="1"/>
        <charset val="162"/>
      </rPr>
      <t xml:space="preserve">
1. Bilgisayarlı Çizim (CAD) Programı Menüleri
T-Bilgisayarlı çizim (CAD) yazılımının kurulması.</t>
    </r>
  </si>
  <si>
    <r>
      <rPr>
        <b/>
        <sz val="11"/>
        <color theme="1"/>
        <rFont val="Times New Roman"/>
        <family val="1"/>
        <charset val="162"/>
      </rPr>
      <t>AYDINLATMA SİSTEMLERİ</t>
    </r>
    <r>
      <rPr>
        <sz val="11"/>
        <color theme="1"/>
        <rFont val="Times New Roman"/>
        <family val="1"/>
        <charset val="162"/>
      </rPr>
      <t xml:space="preserve">
1. Aydınlatma Sistemleri 
T-Armatür ve lamba kataloglarının incelenmesi.</t>
    </r>
  </si>
  <si>
    <r>
      <rPr>
        <b/>
        <sz val="11"/>
        <color theme="1"/>
        <rFont val="Times New Roman"/>
        <family val="1"/>
        <charset val="162"/>
      </rPr>
      <t>AYDINLATMA SİMÜLASYONU</t>
    </r>
    <r>
      <rPr>
        <sz val="11"/>
        <color theme="1"/>
        <rFont val="Times New Roman"/>
        <family val="1"/>
        <charset val="162"/>
      </rPr>
      <t xml:space="preserve">
1. Aydınlatma Simülasyon Yazılımı ve Işıklık Dosyalarının Kurulumu
T-Aydınlatma simülasyon programının kurulması.</t>
    </r>
  </si>
  <si>
    <r>
      <rPr>
        <b/>
        <sz val="11"/>
        <color theme="1"/>
        <rFont val="Times New Roman"/>
        <family val="1"/>
        <charset val="162"/>
      </rPr>
      <t>BİLGİSAYARLI TESİSAT PROJELERİ</t>
    </r>
    <r>
      <rPr>
        <sz val="11"/>
        <color theme="1"/>
        <rFont val="Times New Roman"/>
        <family val="1"/>
        <charset val="162"/>
      </rPr>
      <t xml:space="preserve">
1. Bina Kuvvetli Akım Elektrik İç Tesisat Projeleri
T-Üç katlı üç daireli bir binanın mimari planının çizilmesi</t>
    </r>
  </si>
  <si>
    <t>TEMEL ELEKTRİK-ELEKTRONİK ATÖLYESİ</t>
  </si>
  <si>
    <t xml:space="preserve">MESLEKİ GELİŞİM ATÖLYESİ </t>
  </si>
  <si>
    <t>Girişimcilik, iş kurma ve yürütme ile ilgili problemin çözümü için farklı bakış açılarını ve olası paydaşları dikkate alarak neden sonuç ilişkisi kurar.</t>
  </si>
  <si>
    <t>Fikrî ve sınai mülkiyet hakları ile ilgili farklı fikir ve düşünceleri dikkate alır.</t>
  </si>
  <si>
    <t xml:space="preserve">ELEKTRİK ELEKTRONİK ESASLARI </t>
  </si>
  <si>
    <t xml:space="preserve">BİLGİSAYARLA DEVRE DİZAYNI </t>
  </si>
  <si>
    <t>ALAN TANITIM PROGRAMI 1. HAFTA (12.09.2022 – 16.09.2022)</t>
  </si>
  <si>
    <t>Alanları tanır, alanlar hakkında bilgi sahibi olur. Kendi yetenek ve özelliklerine uygun alanları belirler.</t>
  </si>
  <si>
    <t>ALAN TANITIM PROGRAMI 2. HAFTA (19.09.2022 – 23.09.2022)</t>
  </si>
  <si>
    <t>Atölyede İSG kurallarını uygular.</t>
  </si>
  <si>
    <r>
      <rPr>
        <b/>
        <sz val="11"/>
        <rFont val="Times New Roman"/>
        <family val="1"/>
        <charset val="162"/>
      </rPr>
      <t xml:space="preserve">Öğrenme Birimi 1: Ölçme Uygulamaları  </t>
    </r>
    <r>
      <rPr>
        <sz val="11"/>
        <rFont val="Times New Roman"/>
        <family val="1"/>
        <charset val="162"/>
      </rPr>
      <t xml:space="preserve">                                                        İş sağlığı ve güvenliği</t>
    </r>
  </si>
  <si>
    <t>Uzunluk ölçümü yapar.</t>
  </si>
  <si>
    <t>Uzunluk ölçümü</t>
  </si>
  <si>
    <t xml:space="preserve">Çap ölçümü ve kesit hesabı yapar.
Hız ve devir ölçümü yapar. </t>
  </si>
  <si>
    <t>Çap ölçümü ve kesit hesabı
Hız ve devir ölçümü</t>
  </si>
  <si>
    <t>Işık şiddeti ölçümü yapar.
Ses şiddeti ölçümü yapar.
Sıcaklık ölçümü yapar.</t>
  </si>
  <si>
    <t>Işık şiddeti ölçümü
Ses şiddeti ölçümü
Sıcaklık ölçümü</t>
  </si>
  <si>
    <t>Temel elektrik devresi
Elektrik devresinde akım ölçme</t>
  </si>
  <si>
    <r>
      <rPr>
        <sz val="11"/>
        <color rgb="FFFF0000"/>
        <rFont val="Times New Roman"/>
        <family val="1"/>
        <charset val="162"/>
      </rPr>
      <t>Cumhuriyetin Önemi</t>
    </r>
    <r>
      <rPr>
        <sz val="11"/>
        <color theme="1"/>
        <rFont val="Times New Roman"/>
        <family val="1"/>
        <charset val="162"/>
      </rPr>
      <t xml:space="preserve">
Temel elektrik devresini kurar. 
Elektrik devresinde akımı ölçer. </t>
    </r>
  </si>
  <si>
    <t>Elektrik devresinde gerilimi ölçer.</t>
  </si>
  <si>
    <t>Elektrik devresinde Gerilim ölçme</t>
  </si>
  <si>
    <r>
      <rPr>
        <sz val="11"/>
        <color rgb="FFFF0000"/>
        <rFont val="Times New Roman"/>
        <family val="1"/>
        <charset val="162"/>
      </rPr>
      <t>10 Kasım Atatürk’ü Anma</t>
    </r>
    <r>
      <rPr>
        <sz val="11"/>
        <color theme="1"/>
        <rFont val="Times New Roman"/>
        <family val="1"/>
        <charset val="162"/>
      </rPr>
      <t xml:space="preserve">
Elektrik devresinde iş ve güç ölçer.
Elektrik devresinde frekans ölçer.</t>
    </r>
  </si>
  <si>
    <t>Elektrik devresinde iş ve güç ölçme
Elektrik devresinde frekans ölçme</t>
  </si>
  <si>
    <t>24 Kasım Öğretmenler günü ve önemi
 İletken bağlantılarını yapar.</t>
  </si>
  <si>
    <r>
      <rPr>
        <b/>
        <sz val="11"/>
        <color theme="1"/>
        <rFont val="Times New Roman"/>
        <family val="1"/>
        <charset val="162"/>
      </rPr>
      <t>Öğrenme Birimi 2: Elektrik Devre Uygulamaları</t>
    </r>
    <r>
      <rPr>
        <sz val="11"/>
        <color theme="1"/>
        <rFont val="Times New Roman"/>
        <family val="1"/>
        <charset val="162"/>
      </rPr>
      <t xml:space="preserve">
İletken bağlantıları</t>
    </r>
  </si>
  <si>
    <t>Zayıf akım tesisat devrelerinin çizimini yapar.</t>
  </si>
  <si>
    <t>Zayıf akım tesisat devreleri çizimi</t>
  </si>
  <si>
    <t>Zayıf akım tesisat devrelerini yapar.</t>
  </si>
  <si>
    <t>Zayıf akım tesisat devreleri yapımı</t>
  </si>
  <si>
    <t>Kuvvetli akım tesisat devrelerinin çizimini yapar.</t>
  </si>
  <si>
    <t>Kuvvetli akım tesisat devreleri çizimi</t>
  </si>
  <si>
    <t>Kuvvetli akım tesisat devrelerini yapar.</t>
  </si>
  <si>
    <t>Kuvvetli akım tesisat devreleri yapımı</t>
  </si>
  <si>
    <t>Mekanik atölyesinde kullanılan koruyucu ekipmanları açıklar.
Ölçme ve kesme işlemlerini yapar.</t>
  </si>
  <si>
    <r>
      <rPr>
        <b/>
        <sz val="11"/>
        <rFont val="Times New Roman"/>
        <family val="1"/>
        <charset val="162"/>
      </rPr>
      <t>Öğrenme Birimi 3: Temel Mekanik Uygulamaları</t>
    </r>
    <r>
      <rPr>
        <sz val="11"/>
        <rFont val="Times New Roman"/>
        <family val="1"/>
        <charset val="162"/>
      </rPr>
      <t xml:space="preserve">
1- Mekanik atölyesinde kullanılan koruyucu ekipmanlar
2- Ölçme ve kesme işlemleri</t>
    </r>
  </si>
  <si>
    <t>Delme ve vidalama işlemlerini yapar.
Eğeleme işlemlerini yapar</t>
  </si>
  <si>
    <t>3- Delme ve vidalama işlemleri 
4- Eğeleme işlemleri</t>
  </si>
  <si>
    <t xml:space="preserve">Dirençlerin ölçümünü ve bağlantılarını yapar. </t>
  </si>
  <si>
    <r>
      <rPr>
        <b/>
        <sz val="11"/>
        <color theme="1"/>
        <rFont val="Times New Roman"/>
        <family val="1"/>
        <charset val="162"/>
      </rPr>
      <t>Öğrenme Birimi 4: Elektronik Devre Uygulamaları</t>
    </r>
    <r>
      <rPr>
        <sz val="11"/>
        <color theme="1"/>
        <rFont val="Times New Roman"/>
        <family val="1"/>
        <charset val="162"/>
      </rPr>
      <t xml:space="preserve">
Dirençlerin ölçümü ve bağlantıları</t>
    </r>
  </si>
  <si>
    <t>Kondansatörlerin ölçümünü ve bağlantılarını yapar.
Bobinlerin ölçümünü ve bağlantılarını yapar.</t>
  </si>
  <si>
    <t>Kondansatörlerin ölçümü ve bağlantıları
Bobinlerin ölçümü ve bağlantıları</t>
  </si>
  <si>
    <t xml:space="preserve">Cumhuriyetin Önemi
Elektronik devrelerde Diyotların ölçümünü ve devre uygulamalarını yapar.
Transistorların ölçümünü ve devre uygulamalarını yapar. </t>
  </si>
  <si>
    <t>Diyotların ölçümü ve devre uygulamaları
Transistorların ölçümü ve devre uygulamaları</t>
  </si>
  <si>
    <t>Elektronik devrelerde akım ve gerilim ölçümü yapar.</t>
  </si>
  <si>
    <t>Elektronik devrelerde akım ve gerilim ölçme</t>
  </si>
  <si>
    <t>Lehimleme uygulamaları yapar.</t>
  </si>
  <si>
    <t>Lehimleme uygulamaları</t>
  </si>
  <si>
    <t>Elektronik devre çizimi yapar.</t>
  </si>
  <si>
    <t>Elektronik devre çizimi</t>
  </si>
  <si>
    <t xml:space="preserve">23 Nisan Çocuk Bayramı
Baskı devre paternini çıkarır. </t>
  </si>
  <si>
    <t>Baskı devre paternini çıkarma</t>
  </si>
  <si>
    <t>Baskı devre plaketini çıkarır.</t>
  </si>
  <si>
    <t>Baskı devre plaketini çıkarma</t>
  </si>
  <si>
    <t>Osilaskop ile ölçüm yapar.</t>
  </si>
  <si>
    <t>Osilaskop ile ölçüm yapma</t>
  </si>
  <si>
    <t>Doğrultma ve filtre devre uygulamaları yapar.</t>
  </si>
  <si>
    <t>Doğrultmaç ve filtre devre uygulamaları</t>
  </si>
  <si>
    <t>Gençliğe Hitabe
Regüle devre uygulamaları yapar.</t>
  </si>
  <si>
    <t>Regüle devre uygulamaları</t>
  </si>
  <si>
    <t>Gerilim çoklayıcıları yapar.</t>
  </si>
  <si>
    <t>Gerilim çoklayıcıları</t>
  </si>
  <si>
    <t>Güç kaynağı devresini ve montajını yapar.</t>
  </si>
  <si>
    <t>Güç kaynağı devresi ve montajı</t>
  </si>
  <si>
    <t>Güç kaynağı testlerini yapar.</t>
  </si>
  <si>
    <t>Güç kaynağı testleri</t>
  </si>
  <si>
    <t>Meslek etiği ve ahilik ile ilgili temel kavramları (meslek etiği, ahilik, ahlak, etik ve vb.) ve ahilik ilkelerini açıklar.</t>
  </si>
  <si>
    <r>
      <rPr>
        <b/>
        <sz val="11"/>
        <rFont val="Times New Roman"/>
        <family val="1"/>
        <charset val="162"/>
      </rPr>
      <t>Öğrenme Birimi 1 / AHİLİK VE MESLEK ETİĞİ</t>
    </r>
    <r>
      <rPr>
        <sz val="11"/>
        <rFont val="Times New Roman"/>
        <family val="1"/>
        <charset val="162"/>
      </rPr>
      <t xml:space="preserve">
1.1 Meslek Etiği ve İletişim</t>
    </r>
  </si>
  <si>
    <t>1.2 Ahilik ve Ahilik İlkeler
Atatürk’ün Milli Eğitime verdiği önem</t>
  </si>
  <si>
    <t>Meslek etiği ve ahilik ile ilgili bir problemin olası sebeplerini ve çözüm yollarını araştırır.</t>
  </si>
  <si>
    <t>1.3 Meslek Etiğine Uygun Problem Çözme</t>
  </si>
  <si>
    <t>İş yerinde sağlık ve güvenliği tehdit eden unsurları ve giderici tedbirleri açıklar</t>
  </si>
  <si>
    <r>
      <rPr>
        <b/>
        <sz val="11"/>
        <color theme="1"/>
        <rFont val="Times New Roman"/>
        <family val="1"/>
        <charset val="162"/>
      </rPr>
      <t>Öğrenme Birimi 2 / İŞ SAĞLIĞI VE GÜVENLİĞİ</t>
    </r>
    <r>
      <rPr>
        <sz val="11"/>
        <color theme="1"/>
        <rFont val="Times New Roman"/>
        <family val="1"/>
        <charset val="162"/>
      </rPr>
      <t xml:space="preserve">
2.1 Kavramlarla Tanışıyoruz: TOD ve İSG’ye Giriş
Atatürk’ün Cumhuriyetçilik ilkesi</t>
    </r>
  </si>
  <si>
    <t>Bireysel olarak İSG ile ilgili fikirlerini planlayarak kendi öğrenmesinin sorumluluğunu alır.</t>
  </si>
  <si>
    <t>2.2 Empati Haritası ve Güvenlik Kültürü</t>
  </si>
  <si>
    <t>2.3 İş Kazaları                                                                                                                               2.4 İş Yerinde Sağlık ve Güvenliğini Tehdit Eden Unsurlar</t>
  </si>
  <si>
    <t>İş yerinde ortaya çıkabilecek kaza, yaralanma ve yangınlara karşı alınması gereken tedbirleri açıklar.</t>
  </si>
  <si>
    <t>2.5 İş Yerinde Kaza, Yaralanma ve Yangınlar Cumhuriyet Bayramı ve Cumhuriyetin önem</t>
  </si>
  <si>
    <t>İSG ile ilgili bir problemin çözümü için uygun prototipi geliştirir.</t>
  </si>
  <si>
    <t>2.6 Çözüm Fikrini Belirlemek ve Geliştirmek
2.7 İş Sağlığı ve Güvenliğini Güçlendirecek Prototip Oluşturmak</t>
  </si>
  <si>
    <t>İSG ile ilgili problemin çözümü için geliştirilen prototipi test eder.</t>
  </si>
  <si>
    <t>2.8 Prototipi Test Etmek ve Geri Bildirim Almak
10 Kasım Atatürk’ü Anma ve Atatürk’ün kişiliği</t>
  </si>
  <si>
    <t>İSG ile ilgili problemin çözümü için geliştirilen prototipi test eder.                                                        İSG ile ilgili problemin çözümü için farklı veri toplama araçlarından (gözlem, görüşme vb.) uygun olanını kullanır.</t>
  </si>
  <si>
    <t>2.9 İş Kazalarındaki Olumsuzluklardan Öğrenmek
24 Kasım Öğretmenler günü ve önemi                                                                             2.10 İş Sağlığı ve Güvenliği Çalışmasını Raporlamak</t>
  </si>
  <si>
    <t>Teknolojik gelişmeler ve endüstriyel dönüşüm ile ilgili kavramları açıklar.</t>
  </si>
  <si>
    <r>
      <rPr>
        <b/>
        <sz val="11"/>
        <color theme="1"/>
        <rFont val="Times New Roman"/>
        <family val="1"/>
        <charset val="162"/>
      </rPr>
      <t>Öğrenme Birimi 3 / TEKNOLOJİK GELİŞMELER VE ENDÜSTRİYEL DÖNÜŞÜM</t>
    </r>
    <r>
      <rPr>
        <sz val="11"/>
        <color theme="1"/>
        <rFont val="Times New Roman"/>
        <family val="1"/>
        <charset val="162"/>
      </rPr>
      <t xml:space="preserve">
3.1 Teknoloji Nedir?</t>
    </r>
  </si>
  <si>
    <t>Teknolojik gelişmeler ve endüstriyel dönüşüm ile ilgili farklı fikirleri ve düşünceleri dikkate alır.</t>
  </si>
  <si>
    <t>3.2 İletişim Teknolojileri</t>
  </si>
  <si>
    <t>Ülkemizdeki ve dünyadaki teknolojik gelişmeleri (günlük tüketim malzemeleri, ulaşım, lojistik vb.) değerlendirir.</t>
  </si>
  <si>
    <t>3.3 Otonom Teknolojileri
Atatürk’ün Laiklik ilkesi</t>
  </si>
  <si>
    <t>Ülkemizdeki ve dünyadaki teknolojik gelişmeleri (günlük tüketim malzemeleri, ulaşım, lojistik vb.) değerlendirir.                                                       Ülkemizdeki ve dünyadaki teknolojik gelişmeleri (günlük tüketim malzemeleri, ulaşım, lojistik vb.) değerlendirir.</t>
  </si>
  <si>
    <t>3.4 Yapı Teknolojileri                                                                                       3.5 Enerji Teknolojileri</t>
  </si>
  <si>
    <t>Teknolojik gelişmeler ve endüstriyel dönüşüm ile ilgili problemleri çözer.</t>
  </si>
  <si>
    <t>3.6 Endüstriyel Dönüşüm</t>
  </si>
  <si>
    <t>3.7 Endüstri Dönemleri 
Atatürk’ün Milli Eğitime verdiği önem</t>
  </si>
  <si>
    <t>Çevresindeki ve kendi oluşturduğu atıkların farkına vararak geri dönüşüm süreçlerini açıklar.</t>
  </si>
  <si>
    <t>Öğrenme Birimi 4 / ÇEVRE KORUMA
4.1 Bir Dünya Atık</t>
  </si>
  <si>
    <t>Çevre koruma ile ilgili problemi çözmek için yenilikçi düşünmeyle strateji geliştirir.</t>
  </si>
  <si>
    <t>4.2 Çevre Dostu Stratejiler
Milliyetçilik ilkesi</t>
  </si>
  <si>
    <t>4.3 Okulumuz Atıklarının İncelenmesi</t>
  </si>
  <si>
    <t>Bireysel olarak çevre koruma ile ilgili fikirlerini planlayarak kendi öğrenmesinin sorumluluğunu alır.</t>
  </si>
  <si>
    <t>4.4 Yeşil Bir Fikrim Var</t>
  </si>
  <si>
    <t>Girişimcilikle ilgili temel kavramları açıklar.</t>
  </si>
  <si>
    <r>
      <rPr>
        <b/>
        <sz val="11"/>
        <color theme="1"/>
        <rFont val="Times New Roman"/>
        <family val="1"/>
        <charset val="162"/>
      </rPr>
      <t>Öğrenme Birimi 5 / GİRİŞİMCİ FİKİRLER, İŞ KURMA VE YÜRÜTME</t>
    </r>
    <r>
      <rPr>
        <sz val="11"/>
        <color theme="1"/>
        <rFont val="Times New Roman"/>
        <family val="1"/>
        <charset val="162"/>
      </rPr>
      <t xml:space="preserve">
5.1 Girişimciliğe İlk Adım</t>
    </r>
  </si>
  <si>
    <t>Meslek grubuyla ilgili iş fikirleri oluşturarak bu fikirleri değerlendirir.</t>
  </si>
  <si>
    <t>5.2 Bir Girişim Hikâyesi
18 Mart Çanakkale Zaferi ve önemi</t>
  </si>
  <si>
    <t>Girişimcilik, iş kurma ve yürütme ile ilgili verilen problemin farklı çözüm yollarını araştırır.</t>
  </si>
  <si>
    <t>5.3 Fikirden Girişime</t>
  </si>
  <si>
    <t>5.4 Havada Uçuşan Fikirler</t>
  </si>
  <si>
    <t>Küçük ölçekli bir işletme kurulabilmesi için gerekli olan fizibilite çalışmasının prototipini geliştirir.</t>
  </si>
  <si>
    <t>5.5 Yeni Bir İşletme</t>
  </si>
  <si>
    <t>İşletmenin faaliyet alanını ve kapasitesini açıklar.</t>
  </si>
  <si>
    <t>5.6 İşletme Ne İş Yapar? 
23 Nisan Ulusal Egemenlik ve Çocuk Bayramı</t>
  </si>
  <si>
    <t>İşletmenin faaliyet alanına uygun pazarlama karması oluşturur.</t>
  </si>
  <si>
    <t>5.7 Pazarlama Karması</t>
  </si>
  <si>
    <t>Kendi sektörüne uygun stok ve kalite yöntemini seçer.</t>
  </si>
  <si>
    <t>5.8 Yönetim Planı ve Stok Yöntemi</t>
  </si>
  <si>
    <t>İşletmenin mali kaynaklarını ve finans yönetimi ile ilgili faaliyetlerini planlar.</t>
  </si>
  <si>
    <t>5.9 Finans Yönetimi ve İnsan Kaynakları 
5.10 Sahne Sizin</t>
  </si>
  <si>
    <t xml:space="preserve">Fikrî hak, sınai hak, telif hakkı ve fikir ürünleri kavramlarını açıklar. </t>
  </si>
  <si>
    <r>
      <rPr>
        <b/>
        <sz val="11"/>
        <color theme="1"/>
        <rFont val="Times New Roman"/>
        <family val="1"/>
        <charset val="162"/>
      </rPr>
      <t xml:space="preserve">Öğrenme Birimi 6 / FİKRÎ VE SINAİ MÜLKİYET HAKLARI </t>
    </r>
    <r>
      <rPr>
        <sz val="11"/>
        <color theme="1"/>
        <rFont val="Times New Roman"/>
        <family val="1"/>
        <charset val="162"/>
      </rPr>
      <t xml:space="preserve">
6.1 Kendi Oyunumuzu Tasarlıyoruz
19 Mayıs Gençlik ve Spor Bayramı</t>
    </r>
  </si>
  <si>
    <t xml:space="preserve">Patent ve faydalı model ile ilgili tanımları, hakları ve başvuru süreçlerini açıklar. </t>
  </si>
  <si>
    <t>6.2 Bu Orijinal mi?</t>
  </si>
  <si>
    <t>Marka ile ilgili tanımları, hakları, başvuru ve tescil sürecini açıklar.</t>
  </si>
  <si>
    <t>6.3 Logonu Oluştur, Markanı Büyüt!</t>
  </si>
  <si>
    <t>6.4 Bu Kimin Fikri?
6.5 Bilginin Kaynağını Biliyorum</t>
  </si>
  <si>
    <t>Coğrafi işaretler ile ilgili tanımları, hakları ve tescil süreçlerini açıklar.</t>
  </si>
  <si>
    <t>6.6 Bana Bir Yer Söyle, Sana Coğrafi İşaretini Söyleyeyim
Atatürk’ün İnkılapçılık ilkesi</t>
  </si>
  <si>
    <t>ÜNİTE 1: ELEKTRİĞİN TEMEL ESASLARI                                                             1. Elektrik Enerji Kaynakları</t>
  </si>
  <si>
    <t xml:space="preserve"> Elektrik enerji santrallerini ve elektrik üretim aşamalarını açıklar.</t>
  </si>
  <si>
    <t xml:space="preserve"> 2. Elektrik Enerji Santralleri ve Elektrik Üretim Aşamaları</t>
  </si>
  <si>
    <t>Atomun yapısını ve elektronları açıklar                                               Elektrik yükleri ve elektrik alanı hesaplarını yapar.</t>
  </si>
  <si>
    <t>3. Atomun Yapısı ve Elektron Teorisi                                                                4. Elektrik Yükleri ve Elektrik Alanı</t>
  </si>
  <si>
    <t xml:space="preserve"> Elektrik akımının özelliklerini ve etkilerini açıklar</t>
  </si>
  <si>
    <t xml:space="preserve"> 5. Elektrik Akımının Özellikleri</t>
  </si>
  <si>
    <t xml:space="preserve"> Elektrik geriliminin özelliklerini açıklar. </t>
  </si>
  <si>
    <t xml:space="preserve"> 6. Elektrik Geriliminin Özellikleri</t>
  </si>
  <si>
    <t xml:space="preserve"> Statik elektriği ve elektriklenme yöntemlerini açıklar.</t>
  </si>
  <si>
    <t xml:space="preserve"> 7. Statik Elektrik ve Elektriklenme Yöntemleri</t>
  </si>
  <si>
    <t xml:space="preserve"> 1. Doğru akımın özelliklerini açıklar.</t>
  </si>
  <si>
    <t>ÜNİTE 1: DOĞRU AKIM ESASLARI
1. Doğru Akım (DC) Özellikleri</t>
  </si>
  <si>
    <t xml:space="preserve"> 2. Doğru Akım Kaynakları </t>
  </si>
  <si>
    <t xml:space="preserve">3. Doğru akım devrelerinin hesaplamasını ve bağlantısını yapar. </t>
  </si>
  <si>
    <t xml:space="preserve"> 3. Doğru Akım Devreleri ve Bağlantıları </t>
  </si>
  <si>
    <t>4. OHM Kanunu’nu formüllerle hesaplayarak deneyini yapar.</t>
  </si>
  <si>
    <t xml:space="preserve"> 4. Ohm Kanunu ile Devre Analizi </t>
  </si>
  <si>
    <t xml:space="preserve">5. Kirşof Kanunlarını formüllerle hesaplayarak deneylerini yapar. </t>
  </si>
  <si>
    <t xml:space="preserve"> 5. Kirşof Kanunları ile Devre Analizler</t>
  </si>
  <si>
    <t xml:space="preserve"> 6. Kondansatör ve bağlantı hesaplarını yapar. </t>
  </si>
  <si>
    <t xml:space="preserve"> 6. Kondansatör Bağlantıları </t>
  </si>
  <si>
    <t xml:space="preserve"> 7. Bobin ve bağlantı hesaplarını yapar. </t>
  </si>
  <si>
    <t xml:space="preserve"> 7. Bobin Bağlantıları </t>
  </si>
  <si>
    <t>1. Alternatif akımının özelliklerini ve elde edilmesini açıklar.</t>
  </si>
  <si>
    <t xml:space="preserve">ÜNİTE 1: ALTERNATİF AKIM ESASLARI 
1. Alternatif Akım (AC) Özellikleri ve Elde Edilmesi </t>
  </si>
  <si>
    <t>2. Alternatif akım bileşenlerinin vektörel gösterimini yaparak hesaplar.</t>
  </si>
  <si>
    <t>2. Alternatif Akım Bileşenleri ve Vektörel Gösterimleri</t>
  </si>
  <si>
    <t xml:space="preserve">3. Alternatif akımda bobinleri açıklar. </t>
  </si>
  <si>
    <t xml:space="preserve">3. Alternatif Akımda Bobinler </t>
  </si>
  <si>
    <t xml:space="preserve">4. Alternatif akımda kondansatörleri açıklar. </t>
  </si>
  <si>
    <t xml:space="preserve">4. Alternatif Akımda Kondansatörler </t>
  </si>
  <si>
    <t xml:space="preserve">5. Alternatif akımda seri, paralel ve karışık devre hesaplarını yapar. </t>
  </si>
  <si>
    <t>5. Alternatif Akımda Devre Bağlantıları</t>
  </si>
  <si>
    <t xml:space="preserve">6. Alternatif akımda güç hesaplarını yapar. </t>
  </si>
  <si>
    <t xml:space="preserve">6. Alternatif Akımda Güç Hesapları  </t>
  </si>
  <si>
    <t xml:space="preserve">7. Alternatif akımda rezonans devre hesaplarını yapar. </t>
  </si>
  <si>
    <t xml:space="preserve">7. Alternatif Akımda Rezonans Devre Hesapları </t>
  </si>
  <si>
    <t xml:space="preserve">8. Transformatörlerin özelliklerini ve çeşitlerini açıklar. </t>
  </si>
  <si>
    <t xml:space="preserve">8. Transformatörlerin Özellikleri ve Çeşitleri </t>
  </si>
  <si>
    <t xml:space="preserve">9. Transformatör dönüştürme hesaplarını yapar. </t>
  </si>
  <si>
    <t xml:space="preserve">9. Transformatör Dönüştürme Hesabı </t>
  </si>
  <si>
    <t xml:space="preserve">10. Transformatörde güç ve verim hesaplarını yapar. </t>
  </si>
  <si>
    <t xml:space="preserve">10. Transformatörde Güç ve Verim Hesabı </t>
  </si>
  <si>
    <t>TOPRAKLAMA VE PARATONER TESİSATLARI 1-Topraklama ve Önemi  Atatürk’ün Milli Eğitime verdiği önem</t>
  </si>
  <si>
    <t xml:space="preserve"> Bina temel topraklamasını yapar. Bina temel topraklaması açıklanır. Bina temel topraklaması ekipmanları açıklanır. Binatemeltopraklamasıyapımındadikkat edilecek hususlar açıklanır. </t>
  </si>
  <si>
    <t xml:space="preserve"> 2-Bina Temel Topraklama Sistemleri </t>
  </si>
  <si>
    <t xml:space="preserve"> Eş potansiyel barasının bağlantılarını yapar. Eş potansiyel barasının görevi açıklanır. Eş potansiyel bara bağlantılarında dikkat edilecek hususlar açıklanır.</t>
  </si>
  <si>
    <t xml:space="preserve">Eş Potansiyel Barası Bağlantıları </t>
  </si>
  <si>
    <t xml:space="preserve">Topraklama kolon hatlarını çeker. Topraklama kolon hattı açıklanır. Topraklama kolon hattı özellikleri açıklanır. Topraklamalar yönetmeliğine göre topraklama kolon hattının tesisinde dikkat edilecek hususlar açıklanır. </t>
  </si>
  <si>
    <t>4-Topraklama Kolon Hattının Çekilmesi</t>
  </si>
  <si>
    <t>Dağıtım tablo ve panolarının topraklamasını yapar. Dağıtım tablo ve panolarının topraklanmasının önemi açıklanır. Dağıtım tablo ve panolarının topraklanmasında dikkat edilecek hususlar açıklanır..</t>
  </si>
  <si>
    <t>5-Dağıtım Tablo ve  Panolarının Topraklanması</t>
  </si>
  <si>
    <t>Makine ve elektrikli cihazların topraklamalarını yapar. Makine ve elektrikli cihazların gövde topraklama tesisatının önemi açıklanır. Topraklamalar yönetmeliğine uygun olarak cihaz topraklamalarının yapılmasında dikkat edilecek hususlar açıklanır.</t>
  </si>
  <si>
    <t>Makine ve Elektrikli Cihazların Topraklanması Atatürk’ün Cumhuriyetçilik ilkesi</t>
  </si>
  <si>
    <t>Elektrik tesisinin topraklama ve yalıtkanlık direncini ölçer. Meger cihazı ve donanımları tanıtılır. Meger ile topraklama direnci ölçümü açıklanır. Meger cihazı topraklama direnci ölçümünde dikkat edilecek hususlar açıklanır.</t>
  </si>
  <si>
    <t xml:space="preserve">7- Elektrik Tesislerinin Topraklama ve Yalıtkanlık Direncinin Ölçülmesi </t>
  </si>
  <si>
    <t xml:space="preserve"> 8-Binaların Paratoner Sistemi Montajı  Cumhuriyet Bayramı ve Cumhuriyetin önemi</t>
  </si>
  <si>
    <t xml:space="preserve">  Sıva üstü tesisatlarını yapar. Sıva üstü tesisatları ve yapım amaçları açıklanır. Sıva üstü tesisatlarında kullanılan malzemeler tanıtılır. İç tesisat yönetmeliğine uygun olarak sıva üstü tesisatların yapılmasına dikkat edilecek hususlar açıklanır.   </t>
  </si>
  <si>
    <t xml:space="preserve">BORU, KANAL VE TAŞIYICITESİSATLARI Sıva Üstü Tesisatları </t>
  </si>
  <si>
    <t>1.Sıva Üstü Tesisatları 10 Kasım Atatürk’ü Anma ve Atatürk’ün kişiliği</t>
  </si>
  <si>
    <t xml:space="preserve">  Yer döşeme altı tesisatlarını yapar. Yer döşeme altı tesisatları ve yapım amaçları açıklanır. Yer döşeme altı tesisatlarında kullanılan malzemeler tanıtılır. İç tesisat yönetmeliğine uygun olarak Yer döşeme altı tesisatların yapılmasına dikkat edilecek hususlar açıklanır. .</t>
  </si>
  <si>
    <t>Yer Döşeme Altı Tesisatları  24 Kasım Öğretmenler günü ve önemi</t>
  </si>
  <si>
    <t xml:space="preserve"> 2-Yer Döşeme Altı Tesisatları </t>
  </si>
  <si>
    <t>. 3. Sıva altı tesisatlarını yapar. Sıva altı tesisatları ve yapım amaçları açıklanır. Sıva altı tesisatlarında kullanılan malzemeler tanıtılır. İç tesisat yönetmeliğine uygun olarak sıva altı tesisatların yapılmasına dikkat edilecek hususlar açıklanır</t>
  </si>
  <si>
    <t xml:space="preserve">3.Sıva Altı Tesisatları) </t>
  </si>
  <si>
    <t xml:space="preserve">Busbar sisteminde kullanılan ekipmanları montaja hazırlar. Busbar    sistemi    tanımı  ve   kullanım Busbar sistemde kullanılan ekipmanlarve özellikleri açıklanır. </t>
  </si>
  <si>
    <t>BUSBAR SİSTEMLER Busbar Sistemi Ekipmanları Atatürk’ün Devletçilik ilkesi</t>
  </si>
  <si>
    <t xml:space="preserve">Busbar hattının montajını yapar. Busbar sisteminin montajında dikkat edilmesi gereken noktalar açıklanır. Busbar sistem montaj teknikleri açıklanır. </t>
  </si>
  <si>
    <t xml:space="preserve">2.Busbar Hattı Montajı </t>
  </si>
  <si>
    <t>2.Busbar Hattı Montajı   Atatürk’ün Laiklik ilkesi</t>
  </si>
  <si>
    <t xml:space="preserve">Busbar hattı modül bağlantıları Busbar sisteminde kullanılan çıkış kutularının montajı ayarlanır Busbar sisteminde kullanılan priz ve aydınlatma modüllerinin montajı açıklanır. </t>
  </si>
  <si>
    <t>Busbar Hattı  Modül  Bağlantıları</t>
  </si>
  <si>
    <t>Telefon tesisatı kablolarını çekerek prizinin ve terminal kutusunun montajını yapar. Telefon tesisatı ekipmanları açıklanır. Telefon tesisatı şemaları okunması açıklanır. Bina içi elektronik haberleşme tesisatları teknik şartnamesine göre yapılmasında dikkat edilecek hususlar açıklanır..</t>
  </si>
  <si>
    <t xml:space="preserve">TELEFON VE ANTEN TESİSATLARI 1.Telefon Tesisatı </t>
  </si>
  <si>
    <t xml:space="preserve">Anten tesisatı kablolarını çekerek prizinin ve antenin montajını yapar. Anten tesisatı santral ve ekipmanlarının seçiminde  Antentesisatıkablolarınınçekimindeve bağlantılarında dikkat edilecek hususlar açıklanır   </t>
  </si>
  <si>
    <t>Anten Tesisatı Atatürk’ün Milliyetçilik ilkesi</t>
  </si>
  <si>
    <t>Anten Tesisatı Atatürk’ün İnkılapçılık ilkesi</t>
  </si>
  <si>
    <t>Anten Tesisatı</t>
  </si>
  <si>
    <t xml:space="preserve"> Akıllı ev sistemi tesisatlarının donanım seçimini ve projelendirilmesini yapar. Akıllı evtesisatıprojelendirilmesinde dikkat edilecek hususlar açıklanır. Akıllı ev tesisatı proje çizimi ve okunması açıklanır.</t>
  </si>
  <si>
    <t xml:space="preserve">AKILLI EV TESİSATLARI Akıllı Ev Sistemi Donanımlarının Seçilmesi  ve Projelendirilmesi </t>
  </si>
  <si>
    <t>Akıllı ev sistemi tesisatlarının donanım seçimini ve projelendirilmesini yapar. Akıllı evtesisatıprojelendirilmesinde dikkat edilecek hususlar açıklanır. Akıllı ev tesisatı proje çizimi ve okunması açıklanır. kullanılan ekipmanlar ve özellikleri açıklanır sistemde kullanılan ekipmanlar ve özellikleri açıklanır alanları açıklanır.Busbar sistemde kullanılan ekipmanlar ve özellikleri açıklanır</t>
  </si>
  <si>
    <t xml:space="preserve"> 1.Akıllı Ev Sistemi Donanımlarının Seçilmesi ve Projelendirilmesi </t>
  </si>
  <si>
    <t>Akıllı ev sistemi elemanlarının montajını ve bağlantılarını yapar.  Akıllı ev sistemi tesisatlarında kullanılan ekipmanların haberleşme protokolleri açıklanır. Akıllı ev tesisatı ekipmanları ve görevleri açıklanır. Akıllı ev tesisatı donanımları montaj ve bağlantıları açıklanır</t>
  </si>
  <si>
    <t>2.Akıllı Ev Sistemleri Elemanlarının Montajı ve Bağlantıları  18 Mart Çanakkale Zaferi ve önemi</t>
  </si>
  <si>
    <t xml:space="preserve">2.Akıllı Ev Sistemleri Elemanlarının Montajı ve Bağlantıları  </t>
  </si>
  <si>
    <t>Akıllı ev sistemlerini programlar ve sistemleri devreye alır. Akıllı ev tesisatlarında senaryo ve oluşturulması açıklanır. Akıllı ev sistemlerine uzaktan erişim açıklanır. Akıllı ev sistemlerinde sistemin programlanması ve devreye alınması açıklanır</t>
  </si>
  <si>
    <t>3.Akıllı Ev Sisteminin Programlanması ve Devreye Alınması</t>
  </si>
  <si>
    <t xml:space="preserve"> Akıllı ev sistemlerini programlar ve sistemleri devreye alır. Akıllı ev tesisatlarında senaryo ve oluşturulması açıklanır. Akıllı ev sistemlerine uzaktan erişim açıklanır. Akıllı ev sistemlerinde sistemin programlanması ve devreye alınması açıklanır</t>
  </si>
  <si>
    <t xml:space="preserve">  3.Akıllı Ev Sisteminin Programlanması ve Devreye Alınması 23 Nisan Ulusal Egemenlik ve Çocuk Bayramı </t>
  </si>
  <si>
    <t xml:space="preserve"> Üç fazlı fiş ve priz bağlantılarını yapar. Üç fazlı fiş ve priz çeşitleri açıklanır. Üç fazlı fiş ve priz bağlantılarında kablo renk standartları açıklanır. Üç fazlı fiş ve priz bağlantılarında dikkat edilecek hususlar açıklanır</t>
  </si>
  <si>
    <t xml:space="preserve">  KUVVET TESİSATLARI Üç Fazlı Fiş ve Priz Bağlantıları</t>
  </si>
  <si>
    <t>Üç fazlı kombinasyon panolarının bağlantılarını yapar. Kombinasyon panolarının kullanım yerleri açıklanır. Kombinasyon panolarında sigorta kaçak akım rölesi kullanılarak yapılan kablo bağlantıları açıklanır.</t>
  </si>
  <si>
    <t xml:space="preserve"> Üç Fazlı Kombinasyon Panosu Bağlantıları</t>
  </si>
  <si>
    <t>Üç Fazlı Kombinasyon Panosu Bağlantıları</t>
  </si>
  <si>
    <t>Üç Fazlı Kombinasyon Panosu Bağlantıları   19 Mayıs Gençlik ve Spor Bayramı</t>
  </si>
  <si>
    <t>Üç fazlı pano bağlantılarını yapar. Üç faz beslemeye sahip panoların iç yerleşimi ve dizaynı açıklanır. Üç fazlı panolara ait şemaların çizilmesi ve okunması açıklanır. Üç fazlı beslemeye sahip panoların montaj ve kablajında dikkat edilmesi gereken hususlar açıklanır. Pano içeresinde kısa devre ve pano gövdesine kaçak kontrolü açıklanır.</t>
  </si>
  <si>
    <t>Üç Fazlı Pano Bağlantıları</t>
  </si>
  <si>
    <t>Üç Fazlı Pano Bağlantıları  Atatürk’ün Halkçılık ilkesi</t>
  </si>
  <si>
    <t>Sokak aydınlatma gereçlerini ve özelliklerini açıklar. Dış aydınlatmada kullanılan armatürlerin çeşitleri ve özellikleri açıklanır. Dış aydınlatmada kullanılacak malzemelerin seçiminde dikkat edilecek huşular açıklanır</t>
  </si>
  <si>
    <t xml:space="preserve"> DIŞ AYDINLATMA Sokak Aydınlatma Gereçleri ve Özellikleri </t>
  </si>
  <si>
    <t>AY</t>
  </si>
  <si>
    <t>1. DÖNEM</t>
  </si>
  <si>
    <t>2. DÖNEM</t>
  </si>
  <si>
    <t>Eylül</t>
  </si>
  <si>
    <t>Şubat</t>
  </si>
  <si>
    <t>Ekim</t>
  </si>
  <si>
    <t>Mart</t>
  </si>
  <si>
    <t>Kasım</t>
  </si>
  <si>
    <t>Nisan</t>
  </si>
  <si>
    <t>Aralık</t>
  </si>
  <si>
    <t>Mayıs</t>
  </si>
  <si>
    <t>Ocak</t>
  </si>
  <si>
    <t>Haziran</t>
  </si>
  <si>
    <t>TOPLAM</t>
  </si>
  <si>
    <t>1. dönem 1. kısım</t>
  </si>
  <si>
    <t>2. dönem 1. kısım</t>
  </si>
  <si>
    <t>1. ara tatil</t>
  </si>
  <si>
    <t>1. dönem 2. kısım</t>
  </si>
  <si>
    <t>2. dönem 2. kısım</t>
  </si>
  <si>
    <t>Yarıyıl Tatili</t>
  </si>
  <si>
    <t>29 Ekim</t>
  </si>
  <si>
    <t>1 Ocak</t>
  </si>
  <si>
    <t>23 Nisan</t>
  </si>
  <si>
    <t>1 Mayıs</t>
  </si>
  <si>
    <t>Cuma</t>
  </si>
  <si>
    <t>19 Mayıs</t>
  </si>
  <si>
    <t>Ptesi</t>
  </si>
  <si>
    <t>Salı</t>
  </si>
  <si>
    <t>Çarş</t>
  </si>
  <si>
    <t>Perş</t>
  </si>
  <si>
    <t>EYLÜL
3</t>
  </si>
  <si>
    <t>ARALIK
4</t>
  </si>
  <si>
    <t>OCAK
3</t>
  </si>
  <si>
    <t>TARİH</t>
  </si>
  <si>
    <t>ŞUBAT
4</t>
  </si>
  <si>
    <t>MART
4</t>
  </si>
  <si>
    <t>Pazartesi</t>
  </si>
  <si>
    <t>Çarşamba</t>
  </si>
  <si>
    <t>01 Mayıs İşçi ve Emek Bayramı</t>
  </si>
  <si>
    <t>3. Servo Motorların PLC ile Kontrol İşlemleri
T-PLC ile servo motorun pozisyon ve hız kontrol uygulamalarını yapmak.</t>
  </si>
  <si>
    <t>3. Servo motorların PLC ile kontrol işlemlerini yapar.
• Limit switch kullanımı ve önemi açıklanır.
• Home pozisyonu ve önemi açıklanır.
• Servo motoru kontrol edecek PLC’nin özellikleri açıklanır.
• Servo motor kontrolünde kullanılacak PLC komutları açıklanır.
• Servo motor için PLC kontrol programının yazılımı açıklanır.
• PLC ile servo motor kontrolünde dikkat edilmesi gereken hususlar sıralanır.</t>
  </si>
  <si>
    <t>2. Servo Motorların Bağlantıları ve Ayarları
T-Servo motorun temel parametre ayarlarını yapmak.
T-Limit switch ve home pozisyonu sensörlerinin kablo bağlantılarını yapmak.</t>
  </si>
  <si>
    <t>2. Servo motorların bağlantılarını ve ayarlarını yapar.
• Servo motor kablo bağlantıları açıklanır.
• Servo motor temel parametre ayarları açıklanır.</t>
  </si>
  <si>
    <t>SERVO MOTORUN PLC İLE KONTROLÜ
1. Servo Motorların Özellikleri
T-Servo motorun besleme ve haberleşme kablolarının bağlantılarını yapmak.</t>
  </si>
  <si>
    <t>1. Servo motorların özelliklerini açıklar.
• Servo motorun yapısı açıklanır.
• Servo motorun çeşitleri açıklanır.
• Servo motorun kullanıldığı yerler açıklanır.
• Servo motor sürücülerin teknik özellikleri açıklanır.</t>
  </si>
  <si>
    <t>3. Step Motorların PLC ile Kontrol İşlemleri
T-Limit switch ve home pozisyonu sensörlerinin kablo bağlantılarını yapmak.
T-PLC ile step motorun pozisyon ve hız kontrol uygulamalarını yapmak.</t>
  </si>
  <si>
    <t>• Step motor kontrolünde kullanılacak PLC komutları açıklanır.
• Step motor için PLC kontrol programının yazılımı açıklanır.
• PLC ile step motor kontrolünde dikkat edilmesi gereken hususlar sıralanır.</t>
  </si>
  <si>
    <t>3. Step Motorların PLC ile Kontrol İşlemleri
T-Step motorun temel parametre ayarlarını yapmak.</t>
  </si>
  <si>
    <t>3. Step motorların PLC ile kontrol işlemlerini yapar.
• Limit switch kullanımı ve önemi açıklanır.
• Home pozisyonu ve önemi açıklanır.
• Step motoru kontrol edecek PLC’nin özellikleri açıklanır.</t>
  </si>
  <si>
    <t>2. Step Motorların Bağlantıları ve Ayarları
T-Step motorun besleme ve haberleşme kablolarının bağlantılarını yapmak.</t>
  </si>
  <si>
    <t>2. Step motorların bağlantılarını ve ayarlarını yapar.
• Step motor kablo bağlantıları açıklanır.
• Step motorun temel parametre ayarları açıklanır.</t>
  </si>
  <si>
    <r>
      <rPr>
        <b/>
        <sz val="11"/>
        <rFont val="Times New Roman"/>
        <family val="1"/>
        <charset val="162"/>
      </rPr>
      <t>STEP MOTORUN PLC İLE KONTROLÜ</t>
    </r>
    <r>
      <rPr>
        <sz val="11"/>
        <rFont val="Times New Roman"/>
        <family val="1"/>
        <charset val="162"/>
      </rPr>
      <t xml:space="preserve">
1. </t>
    </r>
    <r>
      <rPr>
        <sz val="10"/>
        <color indexed="8"/>
        <rFont val="Arial ANSI"/>
        <charset val="162"/>
      </rPr>
      <t>Step Motorların Özellikleri</t>
    </r>
  </si>
  <si>
    <t>1. Step motorları açıklar.
• Step motorların yapısı açıklanır.
• Step motorların çalışması açıklanır.
• Step motorların çeşitleri açıklanır.
• Step motorların kullanım alanları açıklanır.
• Step motorların sürme teknikleri açıklanır.
• Step motor sürücü devrelerinin yapısı ve çalışması açıklanır.</t>
  </si>
  <si>
    <t>3. Operatör Panellerin Programlanması
T-Operatör panele yazılım yüklemek yükü programı çekmek ve yazılımı arşivlemek.</t>
  </si>
  <si>
    <t>3. Operatör paneli programlar.
• Operatör panel ile diğer cihazlarla bağlantıları ve ayarları açıklanır.
• Programın panele yüklenmesi açıklanır.
• Panel üzerinden PLC’yi kontrol edilmesi açıklanır.</t>
  </si>
  <si>
    <t>2. Operatör Panellerin Temel Editör İşlemleri
T-Motor hızını operatör panelinde sayısal ve görsel takip etmek.
T-Fonksiyon tuşlarına görev atamak.</t>
  </si>
  <si>
    <t>• Operatör paneli ile PLC kontrolü için PLC’deki programda adreslerin düzenlenmesi açıklanır.
• Editör ekranında buton oluşturma, ayarları yapma ve adresle bağlantı kurma işlemleri açıklanır.
• Editör ekranında giriş/çıkış alanları oluşturma, ayarları yapma ve adresle bağlantı kurma işlemleri açıklanır.
• Editör ekranında bar grafiği oluşturma, ayarları yapma ve adresle bağlantı kurma işlemleri açıklanır.
• Editör ekranında fonksiyon tuşları ayarlama işlemleri açıklanır.</t>
  </si>
  <si>
    <t>2. Operatör Panellerin Temel Editör İşlemleri
T-Sıcaklık, basınç, kazan seviyesi gibi analog değerleri operatör panelinde görsel ve sayısal olarak takip etmek.
T-Operatör panelinden tuş takımı veya slider ile PLC hafıza alanındaki veri değerini değiştirme.</t>
  </si>
  <si>
    <t>• Editörde veri gönderme işlemleri açıklanır.
• Birden çok sayfa arasında geçiş işlemleri açıklanır.
• Programlama editöründe donanım ayarları ve işlemleri açıklanır.
• PC-operatör paneli-PLC haberleştirme işlemi açıklanır.
• Editör ekranında ekran ekleme, ayarları değiştirme ve isim değiştirme işlemleri açıklanır.
• Editör yazılımda ekranlar arası geçiş ayarları açıklanır.</t>
  </si>
  <si>
    <t xml:space="preserve">2. Operatör Panellerin Temel Editör İşlemleri
T-Zaman rölesindeki aktif zamanı operatör panelinden sayısal olarak takip etmek.
T-Sayıcı değerlerini operatör panelinde sayısal olarak takip etmek.
</t>
  </si>
  <si>
    <t>• Editör ekranında buton ve sinyal lamba objeleri oluşturma işlemleri açıklanır.
• Editör ekranında animasyon oluşturma işlemleri açıklanır.
• Editör ekranında fonksiyon tuşu oluşturma işlemleri açıklanır.
• Editör ekranında görsel veri işlemleri açıklanır.</t>
  </si>
  <si>
    <t>2. Operatör Panellerin Temel Editör İşlemleri
T-Operatör panelinde birden fazla ekran oluşturmak ve ekranlar arası geçiş yapmak.
T-Operatör panelinde bir buton ile PLC’deki çıkış kontrol uygulaması yapmak.
T-Operatör panelinde butonlar ile PLC’deki çıkışları kontrol etmek ve çıkışları görsel olarak izlemek.</t>
  </si>
  <si>
    <t>2. Operatör panelleri programlama editörünü kullanır.
• Operatör paneli programlamada kullanılacak temel editör yazılımın kurulumu açıklanır.
• Program editörün menüleri ve araç çubukları açıklanır.
• Editör üzerinde yeni bir proje oluşturma işlemi açıklanır.
• Editör üzerinde ekran ayarı açıklanır.
• Editör üzerinde sayfa dizayn işlemleri açıklanır.
• Editör ekranında display oluşturma işlemleri açıklanır.
• Editör ekranında grafik ve yazı oluşturma işlemleri açıklanır.</t>
  </si>
  <si>
    <r>
      <t xml:space="preserve">1. </t>
    </r>
    <r>
      <rPr>
        <sz val="10"/>
        <color indexed="8"/>
        <rFont val="Arial ANSI"/>
        <charset val="162"/>
      </rPr>
      <t>Operatör Panellerin Özellikleri</t>
    </r>
  </si>
  <si>
    <t>• Operatör panelin çeşitleri açıklanır.
• Operatör panelin kullanım alanları açıklanır.
• Operatör panelin montajı ve besleme bağlantısı açıklanır.</t>
  </si>
  <si>
    <t>OPERATÖR PANELLERİ
1. Operatör Panellerin Özellikleri
T-Operatör panelinin besleme ve haberleşme bağlantılarını yapmak.
T-Operatör panelinde ayarları yaparak bir proje oluşturmak.</t>
  </si>
  <si>
    <t>1. Operatör panellerini açıklar.
• Operatör panelin yapısı açıklanır.
• Operatör panelin çalışması açıklanır.</t>
  </si>
  <si>
    <t>3. PLC ile Frekans İnvertörlerin kontrolü
T-Frekans invertörü ve PLC ile motor rampalama uygulaması yapmak.</t>
  </si>
  <si>
    <t>3. PLC ile frekans invertörlerinin kontrolünü yapar.
• PLC programı yazılır.
• PLC bağlantısını yapar.
• PLC ile frekans invertörü kontrolü için gerekli parametre ayarları yapılır.</t>
  </si>
  <si>
    <t>2. Frekans İnvertörlerin Bağlantıları ve Ayarları
T-Frekans invertörü ve PLC ile motor yön değiştirme uygulaması yapmak.</t>
  </si>
  <si>
    <t>2. Frekans invertörlerinin bağlantılarını ve ayarlarını yapar.
• Frekans invertörlerin bağlantıları açıklanır.
• Frekans invertörlerin temel parametre ayarları açıklanır.</t>
  </si>
  <si>
    <t>1. Frekans İnvertörlerin Özellikleri
T-Frekans invertörü ve PLC ile motor hız kontrol uygulaması yapmak.</t>
  </si>
  <si>
    <t>• Frekans invertörlerin kullanıldığı yerler açıklanır.
• Frekans invertörlerin çeşitleri açıklanır.</t>
  </si>
  <si>
    <t>FREKANS İNVERTÖRLERİ
1. Frekans İnvertörlerin Özellikleri
T-Frekans invertörlerini keypad üzerinden çalıştırma.</t>
  </si>
  <si>
    <t>1. Frekans invertörlerinin özelliklerini açıklar.
• Frekans invertörlerin özellikleri açıklanır.
• Frekans invertörlerin kullanım amaçları açıklanır.</t>
  </si>
  <si>
    <t>4. PLC Analog İşlemleri
T-Zamana bağlı olarak motor hız kontrolü uygulaması yapmak.
T-Ortam sıcaklığına bağlı olarak motor hız kontrolü uygulaması yapmak.</t>
  </si>
  <si>
    <t>4. PLC ile analog işlemleri yapar.
• Editörde analog modül ekleme ve donanım ayar yapma işlemleri açıklanır.
• Analog giriş adreslemeleri, sinyal türleri (akım-gerilim), sinyal işleme, dijital karşılıkları ve komutları açıklanır.
• Analog çıkış adreslemeleri, sinyal türleri (akım-gerilim), sinyal işleme, dijital karşılıkları ve komutları açıklanır.</t>
  </si>
  <si>
    <t>3. PLC Dijital İşlemleri
T-Kazan sıvı seviyesine göre pompa kontrol uygulaması yapmak.</t>
  </si>
  <si>
    <t>• Veri kaydırma komutları örneklerle açıklanır.
• Veri döndürme komutları örneklerle açıklanır.
• Dönüştürme komutlar örneklerle açıklanır.
• Matematiksel komutlar örneklerle açıklanır.</t>
  </si>
  <si>
    <t>3. PLC Dijital İşlemleri
T-Basınca bağlı olarak kompresör kontrol uygulaması yapmak.</t>
  </si>
  <si>
    <t>• Karşılaştırıcı komutları örneklerle açıklanır.
• Mantıksal komutları örneklerle açıklanır.
• Veri taşıma komutları örneklerle açıklanır.</t>
  </si>
  <si>
    <t>3. PLC Dijital İşlemleri
T-PLC ile matematiksel komutları ile ilgili uygulama yapmak.
T-Ortam sıcaklığına göre uygun sayıda motor çalıştırma.</t>
  </si>
  <si>
    <t>• Bit lojik komutları örneklerle açıklanır.
• Zamanlayıcı komutları örneklerle açıklanır.
• Sayıcı komutları örneklerle açıklanır.</t>
  </si>
  <si>
    <t>3. PLC Dijital İşlemleri
T-PLC ile karşılaştırıcı komutları ile ilgili uygulama yapmak.
T-PLC ile mantıksal komutları ile ilgili uygulama yapmak.</t>
  </si>
  <si>
    <t>3. PLC ile dijital işlemleri yapar.
• Komutların program alanına yerleştirilmesi açıklanır.
• Komutlarda adres yazım işlemleri açıklanır.
• Komutlarda etiketleme işlemleri açıklanır.</t>
  </si>
  <si>
    <t>2. Temel Editör İşlemleri
T-PLC ile bit lojik komutları ile ilgili uygulama yapmak. 
T-PLC ile zamanlayıcı komutları ile ilgili uygulama yapmak.
T-PLC ile sayıcı komutları ile ilgili uygulama yapmak.</t>
  </si>
  <si>
    <t>2. PLC programlama editörünü kullanır.
• PLC programlama yazılımının kurulumu açıklanır.
• PLC programlama yazılımı menüleri ve araç çubukları açıklanır.
• PLC programlama yazılımı pençelerinin özellikleri kullanımı ile açıklanır.
• PLC programlama yazılımda PLC tipi seçimi açıklanır.
• PLC programlama yazılımında kullanılan program komutları sıralanır.
• PLC programlama yazılımında donanım ayarları açıklanır.
• PLC ile PC haberleşmesi açıklanır.
• PC’den PLC’ye program yüklenmesi açıklanır.
• PLC’den PC’ye program aktarılması (yedeklenmesi) açıklanır.</t>
  </si>
  <si>
    <t>PLC PROGRAMLAMA
1. PLC Programlama Mantığı ve Yazılım Dili
T-Yeni bir PLC projesi oluşturarak donanım ayarlarını yapmak
T-Giriş çıkış etiketleme listesini oluşturmak ve PC-PLC haberleşme ayarlarını yaparak PLC ye yükleme yapmak.</t>
  </si>
  <si>
    <t>1. PLC programlama mantığını ve yazılım dilini açıklar.
• PLC program işleme mantığı açıklanır.
• PLC program yazılım dilleri açıklanır.
• PLC programlamada hafıza alanları ve adreslemeleri açıklanır.</t>
  </si>
  <si>
    <t>5. PLC Donanımları ve Seçimi 
T-Verilen şemaya ve adreslere göre giriş elemanlarını PLC ye bağlamak.
T-Verilen şemaya ve adreslere göre çıkış elemanlarını PLC ye bağlamak.
T-Verilen şemaya ve adreslere göre giriş ve çıkış elemanlarını PLC ye bağlamak.
T-PLC’ye dijital ve analog modül bağlantılarını yapmak.</t>
  </si>
  <si>
    <t>5. PLC donanımlarını ve ekipmanlarını seçer.
• PLC dijital modülleri açıklanır.
• PLC analog modülleri açıklanır.
• PLC enerji cihaz modülleri açıklanır.
• PLC haberleşme modülleri açıklanır.
• PLC kablo ve ekipmanları açıklanır.
• Katalogdan PLC seçim işlemi açıklanır.</t>
  </si>
  <si>
    <t>4. PLC Giriş ve Çıkış Bağlantıları
T-PLC giriş ve çıkış elemanlarını PLC klemens yapısına ve adreslerine göre çizmek.</t>
  </si>
  <si>
    <t>4. PLC’nin giriş ve çıkış bağlantılarını yapar.
• PLC devre sembollerinin çizimi açıklanır.
• PLC besleme bağlantısının çizimi açıklanır.
• PLC giriş eleman ve bağlantılarının çizimi açıklanır.
• PLC çıkış eleman ve bağlantılarının çizimi açıklanır.
• PLC giriş ve çıkış bağlantıları açıklanır.</t>
  </si>
  <si>
    <t xml:space="preserve">3. PLC Çıkış Elemanları
T-PLC çıkış elemanlarını PLC klemens yapısına ve adreslerine çizmek.
</t>
  </si>
  <si>
    <t>3. PLC’nin çıkış elemanlarını seçer.
• PLC’nin çıkış elemanları sıralanır.
• Sinyal lambaların özellikleri ve bağlantıları açıklanır.
• Selenoid valflerin özellikleri ve bağlantıları açıklanır.
• Rölelerin özellikleri ve bağlantıları açıklanır.
• Kontaktörlerin özellikleri ve bağlantıları açıklanır.
• Motorların özellikleri ve bağlantıları açıklanır.</t>
  </si>
  <si>
    <r>
      <t xml:space="preserve">2. </t>
    </r>
    <r>
      <rPr>
        <sz val="10"/>
        <color indexed="8"/>
        <rFont val="Arial ANSI"/>
        <charset val="162"/>
      </rPr>
      <t>PLC Giriş Elemanları</t>
    </r>
  </si>
  <si>
    <t>2. PLC Giriş Elemanları
T-PLC giriş elemanlarını PLC klemens yapısına ve adreslerine göre çizmek</t>
  </si>
  <si>
    <t>2. PLC’nin giriş elemanlarını seçer.
• PLC’nin giriş elemanları sıralanır.
• Butonların özellikleri ve bağlantıları açıklanır.</t>
  </si>
  <si>
    <t xml:space="preserve">TEMEL PLC İŞLEMLERİ
1. PLC Özellikleri
T-AC beslemeli bir PLC’nin besleme bağlantılarını yapmak.
T-DC beslemeli bir PLC’nin besleme bağlantılarını yapmak.
</t>
  </si>
  <si>
    <t>1. PLC’nin özelliklerini açıklar.
• PLC’nin tanımı yapılır.
• PLC yapısı ve çalışması açıklanır.
• PLC kullanım alanları sıralanır.
• PLC giriş ve çıkış adreslemeleri açıklanır.
• PLC programının yürütülmesi açıklanır.
• PLC seçiminde dikkat edilecek hususlar sıralanır.</t>
  </si>
  <si>
    <t>4. Sinyal Çeviriciler
T-Bir sensörün çıkış sinyalinin sinyal çevirici ile çevrilmesi uygulaması.</t>
  </si>
  <si>
    <t>4. Sinyal çeviriciler ile devre uygulamaları yapar.
• Sinyal çeviricilerin yapısı açıklanır.
• Sinyal çeviricilerin çeşitleri açıklanır.
• Sinyal çeviricilerin kullanım alanları sıralanır.
• Sinyal çeviricilerin röleli sistemlere göre avantajları açıklanır.</t>
  </si>
  <si>
    <t>3. Analog Çıkışlı Sensörler
T-Basınç sensörü uygulaması.
T-Mesafe (ultrasonik) sensörü uygulaması.
T-Mesafe (lazer) sensörü uygulaması.</t>
  </si>
  <si>
    <t>3. Analog çıkışlı sensörler ile devre uygulamaları yapar.
• Analog çıkışlı sensörlerin özellikleri açıklanır.
• Sıcaklık sensörlerin yapısı, çalışması, bağlantısı, avantaj ve dezavantajları açıklanır.
• Basınç sensörlerin yapısı, çalışması, bağlantısı, avantaj ve dezavantajları açıklanır.
• Mesafe (ultrasonik ve lazer) sensörlerin yapısı, çalışması, bağlantısı, avantaj ve dezavantajları açıklanır.
• Seviye sensörlerin yapısı, çalışması, bağlantısı, avantaj ve dezavantajları açıklanır.</t>
  </si>
  <si>
    <t xml:space="preserve">2. Dijital Çıkışlı Sensörler
T-Optik sensör uygulaması.
T-Renk sensör uygulaması.
T-Enkoder uygulaması.
T-Sıcaklık sensörü uygulaması.
</t>
  </si>
  <si>
    <t>• Optik sensörlerin yapısı, çalışması, bağlantısı, avantaj ve dezavantajları açıklanır.
• Renk sensörlerin yapısı, çalışması, bağlantısı, avantaj ve dezavantajları açıklanır.
• Enkoderlerin yapısı, çalışması, bağlantısı, avantaj ve dezavantajları açıklanır.</t>
  </si>
  <si>
    <t>2. Dijital Çıkışlı Sensörler
T-Endüktif sensör uygulaması.
T-Kapasitif sensör uygulaması.
T-Manyetik sensör uygulaması.</t>
  </si>
  <si>
    <t>2. Dijital çıkışlı sensörler ile devre uygulamaları yapar.
• Dijital çıkışlı sensörlerin özellikleri açıklanır.
• Endüktif sensörlerin yapısı, çalışması, bağlantısı, avantaj ve dezavantajları açıklanır.
• Kapasitif sensörlerin yapısı, çalışması, bağlantısı, avantaj ve dezavantajları açıklanır.
• Manyetik sensörlerin yapısı, çalışması, bağlantısı, avantaj ve dezavantajları açıklanır.</t>
  </si>
  <si>
    <t>ENDÜSTRİYEL SENSÖRLER
1. Endüstriyel Sensörler
T-NPN-PNP sensör bağlantısı uygulaması.</t>
  </si>
  <si>
    <t>2. İşlemsel Yükselteç Devreleri</t>
  </si>
  <si>
    <t>• İşlemsel yükselteçli devrelerin arızalarının giderilmesi açıklanır.</t>
  </si>
  <si>
    <t>2. İşlemsel Yükselteç Devreleri
T-Opamplı tam dalga doğrultmaç uygulaması.</t>
  </si>
  <si>
    <t>• İşlemsel yükselteç devreleri açıklanır.</t>
  </si>
  <si>
    <t>2. İşlemsel Yükselteç Devreleri
T-Opamplı yarım dalga doğrultmaç uygulaması.</t>
  </si>
  <si>
    <t>2. İşlemsel Yükselteç Devreleri
T-Opamplı toplayıcı uygulaması.</t>
  </si>
  <si>
    <t>2. İşlemsel Yükselteç Devreleri
T-Opamplı faz terslemeyen yükselteç uygulaması.</t>
  </si>
  <si>
    <t>2. İşlemsel Yükselteç Devreleri
T-Opamplı faz tersleyen yükselteç uygulaması.</t>
  </si>
  <si>
    <t>2. İşlemsel yükselteç devre uygulamalarını yapar.
• İşlemsel yükselteç devreleri açıklanır.</t>
  </si>
  <si>
    <t>1. İşlemsel Yükselteçlerin Özellikleri
T-Osilaskopla gerilim ölçme
T-Osilaskopla frekans ölçme</t>
  </si>
  <si>
    <t>• İşlemsel yükselteç sembolü açıklanır.
• İşlemsel yükselteç devre yapısı, çalışması ve çeşitleri açıklanır.</t>
  </si>
  <si>
    <t>İŞLEMSEL YÜKSELTEÇ DEVRE UYGULAMALARI
1. İşlemsel Yükselteçlerin Özellikleri</t>
  </si>
  <si>
    <t>1. İşlemsel yükselteçlerin özelliklerini açıklar.
• İşlemsel yükselteç yapısı açıklanır.</t>
  </si>
  <si>
    <t>6. Ses Sensör Uygulamaları</t>
  </si>
  <si>
    <t>6. Ses sensör uygulamalarını yapar.
• Ses sensörünün yapısı, çalışması ve çeşitleri açıklanır.</t>
  </si>
  <si>
    <t xml:space="preserve">5. Optik Sensör Uygulamaları </t>
  </si>
  <si>
    <t>• Optik sensörlü devrelerin arızalarının giderilmesi açıklanır.</t>
  </si>
  <si>
    <t>5. Optik Sensör Uygulamaları 
T-LDR sensör uygulaması.</t>
  </si>
  <si>
    <t>5. Optik sensör uygulamalarını yapar.
• Optik sensörün yapısı, çalışması ve çeşitleri açıklanır..</t>
  </si>
  <si>
    <t>4. Basınç Sensör Uygulamaları</t>
  </si>
  <si>
    <t>• Basınç sensörlü devrelerin arızalarının giderilmesi açıklanır.</t>
  </si>
  <si>
    <t>4. Basınç sensör uygulamalarını yapar.
• Basınç sensörünün yapısı, çalışması ve çeşitleri açıklanır.</t>
  </si>
  <si>
    <t>3. Manyetik Sensör Uygulamaları</t>
  </si>
  <si>
    <t>• Manyetik sensörlü devrelerin arızalarının giderilmesi açıklanır.</t>
  </si>
  <si>
    <t>3. Manyetik sensör uygulamalarını yapar.
• Manyetik sensörün yapısı, çalışması ve çeşitleri açıklanır.</t>
  </si>
  <si>
    <t>2. Isı Sensör Uygulamaları</t>
  </si>
  <si>
    <t>• Isı sensörlü devrelerin arızalarının giderilmesi açıklanır.</t>
  </si>
  <si>
    <t>2. Isı Sensör Uygulamaları
T-NTC ile ısı sensör uygulaması</t>
  </si>
  <si>
    <t>2. Isı sensör uygulamalarını yapar.
• Isı sensör yapısı, çalışması ve çeşitleri açıklanır.</t>
  </si>
  <si>
    <r>
      <rPr>
        <b/>
        <sz val="11"/>
        <color theme="1"/>
        <rFont val="Times New Roman"/>
        <family val="1"/>
        <charset val="162"/>
      </rPr>
      <t xml:space="preserve">SENSÖR UYGULAMALARI </t>
    </r>
    <r>
      <rPr>
        <sz val="11"/>
        <color theme="1"/>
        <rFont val="Times New Roman"/>
        <family val="1"/>
        <charset val="162"/>
      </rPr>
      <t xml:space="preserve">
1. Sensörler ve Transdüserler</t>
    </r>
  </si>
  <si>
    <t>1. Sensörlerin ve transdüserlerin özelliklerini açıklar.
• Sensör ve transdüser tanımlanır.
• Sensör yapısı ve bağlantı şeması açıklanır.
• Transdüser yapısı ve bağlantı şeması açıklanır.</t>
  </si>
  <si>
    <t>8. Optokuplörlü Anahtarlama Devreleri</t>
  </si>
  <si>
    <t>8. Optokuplörlü anahtarlama devreleri yapar.
• Optokuplörün yapısı, çalışması ve çeşitleri açıklanır.
• Optokuplörlü devrelerin arızalarının giderilmesi açıklanır.</t>
  </si>
  <si>
    <t>7. Triyaklı Anahtarlama Devreleri
T-Triyaklı dimmer uygulaması</t>
  </si>
  <si>
    <t>• Triyaklı devrelerin arızalarını giderir.
• Diyaklı devrelerin arızalarının giderilmesi açıklanır.</t>
  </si>
  <si>
    <t>7. Triyaklı Anahtarlama Devreleri
T-Tristörün AC de yük kontrol uygulaması.</t>
  </si>
  <si>
    <t>7. Triyaklı anahtarlama devreleri yapar.
• Triyakın yapısı ve çalışması açıklanır.
• Diyakın yapısı ve çalışması açıklanır.</t>
  </si>
  <si>
    <t>6. Tristörlü Anahtarlama Devreleri</t>
  </si>
  <si>
    <t>• UJT’nin yapısı ve çalışması açıklanır.
• Tristörlü devrelerin arızalarının giderilmesi açıklanır.</t>
  </si>
  <si>
    <t>6. Tristörlü Anahtarlama Devreleri
T-Tristörün durdurulması uygulamaları.</t>
  </si>
  <si>
    <t>6. Tristörlü anahtarlama devreleri yapar.
• Tristörün yapısı açıklanır.
• Tristörün AC’de çalışması açıklanır.
• Tristörün DC’de çalışması açıklanır.
• Tristörün DC’de durdurma yöntemleri açıklanır.</t>
  </si>
  <si>
    <t>5. IGBT’li Anahtarlama Devreleri</t>
  </si>
  <si>
    <t>5. IGBT’li anahtarlama devreleri yapar.
• IGBT’nin yapısı açıklanır.
• IGBT devrelerin arızalarının giderilmesi açıklanır.</t>
  </si>
  <si>
    <t>4. FET ve MOSFET’li Anahtarlama Devreleri</t>
  </si>
  <si>
    <t>4. FET ve MOSFET’li Anahtarlama Devreleri
T-Fetli zamanlayıcı uygulaması.</t>
  </si>
  <si>
    <t>4. FET ve MOSFET’li anahtarlama devreleri yapar.
• FET ve MOSFET’in yapısı ve çeşitleri açıklanır.</t>
  </si>
  <si>
    <t>3. Transistörlü Anahtarlama Devreleri
T-Transistörlü zamanlayıcı uygulamaları.</t>
  </si>
  <si>
    <t>• Schmitt trigger devresi açıklanır.
• Transistörlü anahtarlama devrelerin arızalarının giderilmesi açıklanır.</t>
  </si>
  <si>
    <t>3. Transistörlü Anahtarlama Devreleri
T-Transistörlü H köprüsü uygulaması.</t>
  </si>
  <si>
    <t>• Transistörün sağlamlık kontrolü yapılır.</t>
  </si>
  <si>
    <t>3. Transistörlü Anahtarlama Devreleri
T-Transistör polarma uygulaması.</t>
  </si>
  <si>
    <t>3. Transistörlü anahtarlama devreleri yapar.
• Transistör polarma çeşitleri açıklanır.</t>
  </si>
  <si>
    <t>2. Röleli Anahtarlama Devreleri
T-Tek röle ile yük kontrolü</t>
  </si>
  <si>
    <t>• Rölenin devrelerin arızalarının giderilmesi açıklanır.</t>
  </si>
  <si>
    <t>2. Röleli Anahtarlama Devreleri
T-Devre elemanların sağlamlık kontrollerini yapmak.</t>
  </si>
  <si>
    <t xml:space="preserve">2. Röleli anahtarlama devreleri yapar.
• Rölenin yapısı açıklanır.
• Rölenin uçları tespit edilir. </t>
  </si>
  <si>
    <t>ANAHTARLAMA DEVRE UYGULAMALARI
1. Arıza Arama Yöntemleri
T-Verilen devre şemasını okumak.
T-Arıza kaynağını bularak raporlamak.</t>
  </si>
  <si>
    <t>EKİM
5</t>
  </si>
  <si>
    <t>KASIM
3</t>
  </si>
  <si>
    <t>MAYIS
4</t>
  </si>
  <si>
    <t>Perşembe</t>
  </si>
  <si>
    <t>2024 - 2025 Eğitim - Öğretim Yılı</t>
  </si>
  <si>
    <t>2024 - 2025 EĞİTİM - ÖĞRETİM YILI ÖNCESİ SEMİNER ÇALIŞMASI (02 EYLÜL - 06 EYLÜL 2024)</t>
  </si>
  <si>
    <t>...... / 09 / 2024
OKUL MÜDÜRÜ
Cuma GÜNDÜZ
İNCELENMİŞTİR.</t>
  </si>
  <si>
    <t>MEB 2024-2025 EĞİTİM ÖĞRETİM YILI ÇALIŞMA TAKVİMİ</t>
  </si>
  <si>
    <t>NİSAN
4</t>
  </si>
  <si>
    <t>HAZİRAN
3</t>
  </si>
  <si>
    <t>2. ara tatil - Ramazan B.</t>
  </si>
  <si>
    <t>Kurban Bayramı</t>
  </si>
  <si>
    <t>AŞAĞIDAKİ BİLGİLERİ BURADAN DEĞİŞTİR TÜM PLANLARDA KENDİLİĞİNDEN DEĞİŞİR.</t>
  </si>
  <si>
    <t>Not : Yukarıdaki bilgileri buradan değiştirdiğinde diğer sayfalardaki bu bilgiler otomatik değişir.</t>
  </si>
  <si>
    <t>Not : CTRL tuşuna basılı tutarak sayfaları seçtiğinde toplu olarak tüm sayfalarda değişim yapabilirsin.</t>
  </si>
  <si>
    <t>1. DÖNEM ARA TATİL (11 - 15 KASIM 2024)</t>
  </si>
  <si>
    <t>YARIYIL TATİLİ (20 OCAK- 31 OCAK 2025)</t>
  </si>
  <si>
    <t>2. DÖNEM ARA TATİL (31 MART - 04 NİSAN 2025)  RAMAZAN BAYRAMI</t>
  </si>
  <si>
    <t>2024 - 2025 EĞİTİM - ÖĞRETİM YILININ TAMAMLANMASI (20 HAZİRAN 2025)
YILSONU SEMİNER ÇALIŞMALARI (23 - 27 HAZİRAN 2025)</t>
  </si>
  <si>
    <t>Kurban Bayramı 1. gün</t>
  </si>
  <si>
    <t>Kurban Bayramı 4. gün</t>
  </si>
  <si>
    <t>Alanları tanır, alanlar hakkında bilgi sahibi olur.</t>
  </si>
  <si>
    <t xml:space="preserve"> Elektrik enerji kaynaklarının kullanımını açıklar</t>
  </si>
  <si>
    <t>Topraklamayı ve önemini açıklar. Topraklama tanımlanır. Topraklamanın gerekliliği açıklanır. Topraklama çeşitleri açıklanır.</t>
  </si>
  <si>
    <t>1. Pano iç yerleşim ve bağlantılarının  krokisini çizer.
• Pano içi yerleşim şemalarının çiziminde kullanılan semboller açıklanır.
• Pano içi yerleşim şemalarının (TSE/IEC)  ye göre çizimini açıklanır.</t>
  </si>
  <si>
    <t>1. Endüstriyel sensörlerin özelliklerini, tiplerini ve çeşitlerini açıklar.
• Sensörlerin özellikleri açıklanır.</t>
  </si>
  <si>
    <t>1. Kumanda çizim programının kurulumunu ve çalıştırılmasını açıklar.</t>
  </si>
  <si>
    <t>1. Sayı sistemlerini açıklar.
• Onlu sayı sistemi açıklanır.
• İkili sayı sistemi açıklanır.</t>
  </si>
  <si>
    <t>1. Arıza arama yöntemlerini açıklar.</t>
  </si>
  <si>
    <t>1. Endüstriyel sensörlerin özelliklerini açıklar.
• Sensörlerin kullanıldıkları yerler açıklanır.
• Sensörlerin tipleri (NPN-PNP) bağlantı şekli ile açıklanır.
• Sensörlerin çeşitleri (2, 3 veya 4 kablolu) bağlantıları ile açıklanır.</t>
  </si>
  <si>
    <t>1. Elektronik devre simülasyon programını
kullanır.
 Program ve lisans konuları açıklanır.
 Simülasyon yazılımının özellikleri açıklanır.</t>
  </si>
  <si>
    <r>
      <rPr>
        <b/>
        <sz val="11"/>
        <rFont val="Times New Roman"/>
        <family val="1"/>
      </rPr>
      <t>BİLGİSAYARLA DEVRE ÇİZİMİ VE SİMÜLASYONU</t>
    </r>
    <r>
      <rPr>
        <sz val="11"/>
        <rFont val="Times New Roman"/>
        <family val="1"/>
        <charset val="162"/>
      </rPr>
      <t xml:space="preserve">
1. Simülasyon Yazılımın Menüleri</t>
    </r>
  </si>
  <si>
    <t> Simülasyon yazılımının menüleri açıklanır.
 Simülasyon yazılımının araç çubukları açıklanır</t>
  </si>
  <si>
    <t>2. Simülasyon Yazılımı ile İlgili Genel İşlemler</t>
  </si>
  <si>
    <t>2. Elektronik devre simülasyon programında
genel işlemler yapar.
 Tasarım alanın genel özellikleri açıklanır.
 Yatay A4 boyutlarında tasarım alanı oluşturulur.
 Tasarım alanın boyutları değiştirilir ve
kaydedilir.
 Antetli temrinler oluşturulur.</t>
  </si>
  <si>
    <t xml:space="preserve"> Tasarım alanında görünüm ayarları değiştirilir.
 Tasarım alanına eleman çağrılır ve elemanlar
yerleştirilir.
 Tasarım alanına güç ve topraklama elemanları
yerleştirilir.
</t>
  </si>
  <si>
    <t> Tasarım alanında bir eleman kopyalanır, silinir,
taşınır, döndürülür ve ayna görüntüleri alınır.
 Tasarım alanında çeşitli blok işlemleri yapılır.</t>
  </si>
  <si>
    <t> Tasarım alanında örnek bir dosya açılır.
 Yeni çalışma ortamına geçilir.</t>
  </si>
  <si>
    <t> Elemanlar arasında iletken bağlantıları yapılır.
 Tasarım alanında iletken özellikleri değiştirilir.
 İletken bağlantılara bağlantı noktaları eklenir.</t>
  </si>
  <si>
    <t> Bağlantılı elemanlar taşınır ve döndürülür.
 Çoklu yol (BUS) hatları kullanılır.</t>
  </si>
  <si>
    <t> Bağlantı terminaller kullanılır.
 Tasarım alanına yazı eklenir ve düzenlenir.
 Tasarım alanında örnek bir devre kurularak
çalıştırılır.</t>
  </si>
  <si>
    <t> Tasarım alanında devrenin çalışmasında akım
yolları gösterilir.
 Tasarım alanında devrenin çalışmasında gerilim
renkleri gösterilir.
 Tasarım alanındaki devrenin elektriksel
hatalarının kontrolleri yapılır.</t>
  </si>
  <si>
    <t> Kurulan devrenin malzeme listesi oluşturulur.
 Devre şeması başka formata dönüştürülür.
 Devre şeması yazdırılır.</t>
  </si>
  <si>
    <t>3. Elektronik devre simülasyon programında elektronik elemanların komponentlerini ve ölçü aletlerini kullanır.
 Simülasyon yazılımı kütüphanesi açıklanır.
 Simülasyon yazılımı güç kaynakları ve
topraklamaları açıklanır.</t>
  </si>
  <si>
    <t>3. Simülasyon Yazılımı, Yazılımın Komponentleri ve Ölçü Aletleri</t>
  </si>
  <si>
    <t> Simülasyon yazılımı terminalleri açıklanır.
 Simülasyon yazılımı eleman pinleri açıklanır.
 Simülasyon yazılımı probları açıklanır.</t>
  </si>
  <si>
    <t> Simülasyon yazılımı grafikleri açıklanır.
 Simülasyon yazılımında analog ve dijital ölçü
aletlerini açıklar.</t>
  </si>
  <si>
    <t> Simülasyon yazılımında yeni bir eleman oluşturma işlemi açıklanır.
 Simülasyon yazılımında eleman pinlerinin
gösterilmesi açıklanır.</t>
  </si>
  <si>
    <t>4. Elektronik devre simülasyon programında çeşitli elektronik devreleri kurar ve çalıştırır.
 Simülasyon yazılımında dirençli devrelerin
özellikleri açıklanır.
 Simülasyon yazılımında transistörlü devrelerin
özellikleri açıklanır.
 Simülasyon yazılımında tristörlü devrelerin
özellikleri açıklanır.</t>
  </si>
  <si>
    <t> Simülasyon yazılımında opamplı devrelerin
özellikleri açıklanır.
 Simülasyon yazılımında analog devrelerin
özellikleri açıklanır.
 Simülasyon yazılımında ölçü aletli devrelerin
özellikleri açıklanır.</t>
  </si>
  <si>
    <t> Simülasyon yazılımında lojik devrelerin
özellikleri açıklanır.
 Simülasyon yazılımında entegreli devrelerin
özellikleri açıklanır.
 Simülasyon yazılımında mikrodenetleyici
özellikleri açıklanır.</t>
  </si>
  <si>
    <r>
      <rPr>
        <b/>
        <sz val="11"/>
        <color theme="1"/>
        <rFont val="Times New Roman"/>
        <family val="1"/>
      </rPr>
      <t>BİLGİSAYARLA BASKI DEVRE ÇİZİMİ</t>
    </r>
    <r>
      <rPr>
        <sz val="11"/>
        <color theme="1"/>
        <rFont val="Times New Roman"/>
        <family val="1"/>
        <charset val="162"/>
      </rPr>
      <t xml:space="preserve">
1. Baskı Devre Yazılımı ve Yazılımın Menüleri</t>
    </r>
  </si>
  <si>
    <t>1. Elektronik baskı devre programını kullanır.
 Baskı devre yazılımın özellikleri açıklanır.
 Baskı devre yazılımın menüleri açıklanır.
 Baskı devre yazılımın araç çubukları açıklanır.</t>
  </si>
  <si>
    <t>2. Baskı Devre Yazılımı ile İlgili Genel İşlemler</t>
  </si>
  <si>
    <t>2. Elektronik baskı devre programı ile genel
işlemler yapar.
 Baskı devre yazımının tasarım alanı açıklanır.
 Tasarım alanında orijin noktası değiştirilir.</t>
  </si>
  <si>
    <t> Ölçü birimi ayarlanır.
 Izgara (grid) ayarlanır.</t>
  </si>
  <si>
    <t> Plaket alanı tanımlanır.
 Plaket layer ve renk ayarlamaları yapılır.</t>
  </si>
  <si>
    <t> Tasarım alanına trace (yol) yerleştirilir.
 Tasarım alanına yerleştirilen trace özellikleri
değiştirilir ve ayarlamaları yapılır.</t>
  </si>
  <si>
    <t> Trace açısı değiştirilir.
 Tasarım alanına pad yerleştirilir ve ayarlanır.</t>
  </si>
  <si>
    <t> Tasarım alanına via yerleştirilir ve ayarlanır.
 Tasarım alanına text (yazı) eklenir ve yazı
düzenlenir.</t>
  </si>
  <si>
    <t> Tasarım alanına PCB kılıf eklenir.
 Tasarım alanındaki PCB kılıf seçilir ve
düzenlenir.</t>
  </si>
  <si>
    <t> Tasarım alanında trace, via, pad/pin ve text
seçilir ve düzenlenir.
 Tasarım alanında çeşitli blok işlemler yapılır.
 Layer katmanında bakır alan oluşturulur.</t>
  </si>
  <si>
    <t>3. Baskı devre çizim programında yeni sembol ve
PCB kılıf oluşturur.
 Baskı devre programı PCB kütüphanesinin
özellikleri açıklanır.</t>
  </si>
  <si>
    <t> Baskı devre programı kütüphane yöneticisinin özellikleri açıklanır.</t>
  </si>
  <si>
    <t> Baskı devre programında yeni bir PCB kılıf/
sembol oluşturma açıklanır.</t>
  </si>
  <si>
    <t>4. Baskı devre çizim programında otomatik baskı
devre çizim işlemlerini yapar.
 PCB teknolojisinin tasarım kriterleri açıklanır.
 Serbest çizim ile PCB şeması çizim aşamaları
açıklanır.</t>
  </si>
  <si>
    <t> Netlist kullanılarak PCB şeması çizim aşamaları
açıklanır.
 Otomatik baskı devre şeması çizim aşamaları
açıklanır.</t>
  </si>
  <si>
    <t> SMD (yüzey montajlı) PCB çizim aşamaları
açıklanır.
 3D modelleme açıklanır.</t>
  </si>
  <si>
    <t>5. Baskı Devre Çıktısının Alınması</t>
  </si>
  <si>
    <t>5. Baskı devre çıktısını alır.
 Yazılımdan çıktı alınma işlemleri açıklanır.</t>
  </si>
  <si>
    <t> Gerber (CADCAM) dosyasının oluşturulma
aşamaları açıklanır.</t>
  </si>
  <si>
    <t> CNC ile baskı devre kartının oluşturulma
aşamaları açıklanır.</t>
  </si>
  <si>
    <t> PCB çizim kuralları açıklanır.</t>
  </si>
  <si>
    <t>1. Simülasyon Yazılımın Menüleri
 Simülasyon Yazılımı Menüleri ve Araç Çubukları Kullanımı</t>
  </si>
  <si>
    <t>2. Simülasyon Yazılımı ile İlgili Genel İşlemler
 Simülasyon Yazılımı Tasarım Alanı Temel İşlem Uygulamaları</t>
  </si>
  <si>
    <t>2. Simülasyon Yazılımı ile İlgili Genel İşlemler
 Simülasyon Yazılımında Yeni Sembol Oluşturma ve Değiştirme Uygulamaları</t>
  </si>
  <si>
    <t>2. Simülasyon Yazılımı ile İlgili Genel İşlemler
 Lambalı Devre Simülasyonu</t>
  </si>
  <si>
    <t>3. Simülasyon Yazılımı, Yazılımın Komponentleri ve Ölçü Aletleri
 Temel Devre Elemanları ile Devre Kurma ve Ölçü Aleti Kullanma</t>
  </si>
  <si>
    <t>4. Simülasyon Yazılımı Uygulamaları
 Direnç Ölçme Deneyleri
 Potansiyometre Ölçme Deneyleri
 Transistörün Anahtar Olarak Kullanılması
 Transistörün Ayarlı Direnç Olarak Kullanılması
 Transistörlü Turn-On ve Turn-Off Devreleri
 Transistör ile Yapılan Röle Uygulamaları</t>
  </si>
  <si>
    <t>4. Simülasyon Yazılımı Uygulamaları
 Opamp İle Eviren, Evirmeyen ve Gerilim İzleyici Devreleri
 Opamp ile Yapılan Toplayıcı ve Fark Alıcı Devresi
 Opamp ile Yapılan Karşılaştırıcı Devreleri</t>
  </si>
  <si>
    <t>4. Simülasyon Yazılımı Uygulamaları
 555 ile Frekans ve PWM Oranı Değiştirilebilen Osilatör Devresi
 Gerilim Kontrollü Osilatör ve Frekans Voltaj Çevirici Devreleri</t>
  </si>
  <si>
    <t>2. Baskı Devre Yazılımı ile İlgili Genel İşlemler
 PCB çizim kuralları (DIP ve SMD)</t>
  </si>
  <si>
    <t>2. Baskı Devre Yazılımı ile İlgili Genel İşlemler
 Mevcut PCB Kılıflarının Tanıtılması
 PCB Kılıflarının Oluşturulması</t>
  </si>
  <si>
    <t>2. Baskı Devre Yazılımı ile İlgili Genel İşlemler
 Flip Flop Devresinin Baskı Devre Çizimi
 555’li Flip Flop Devresinin Baskı Devre Çizimi</t>
  </si>
  <si>
    <t>2. Baskı Devre Yazılımı ile İlgili Genel İşlemler
 LM2576-ADJ Devresinin Baskı Devre Çizimi
 Vumetre Devresinin Baskı Devre Çizimi</t>
  </si>
  <si>
    <t>4. Baskı Devre Çizim Programında Otomatik Baskı Devre Çizimi
 Melodi Devresinin Baskı Devre Çizimi ve Uygulaması</t>
  </si>
  <si>
    <t>4. Baskı Devre Çizim Programında Otomatik Baskı Devre Çizimi
 XL4015 Devresinin Baskı Devre Çizimi (SMD)</t>
  </si>
  <si>
    <t>4. Baskı Devre Çizim Programında Otomatik Baskı Devre Çizimi
 741’li Karşılaştırıcılı Yükselteç Devresinin Baskı Devre Çizimi ve Uygulaması</t>
  </si>
  <si>
    <t>3. Baskı Devre Çizim Programında Yeni Sembol ve PCB Kılıfı Oluşturma
 Polis Sireni Devresinin Baskı Devre Çizimi (SMD)</t>
  </si>
  <si>
    <t xml:space="preserve">3. Baskı Devre Çizim Programında Yeni Sembol ve PCB Kılıfı Oluşturma
 Flip Flop Devresinin Baskı Devre Çizimi (SMD)
</t>
  </si>
  <si>
    <t xml:space="preserve">3. Baskı Devre Çizim Programında Yeni Sembol ve PCB Kılıfı Oluşturma
 25W Anfi ve Ton Kontrol Devresinin Baskı Devre Çizimi
</t>
  </si>
  <si>
    <t xml:space="preserve">2. Baskı Devre Yazılımı ile İlgili Genel İşlemler
 LDR’li 0-9 Sayıcı Devresinin Baskı Devre Çizimi
</t>
  </si>
  <si>
    <t xml:space="preserve">2. Baskı Devre Yazılımı ile İlgili Genel İşlemler
 Dimmer Devresinin Baskı Devre Çizimi
</t>
  </si>
  <si>
    <t xml:space="preserve">2. Baskı Devre Yazılımı ile İlgili Genel İşlemler
 Yürüyen Işık Devresinin Baskı Devre Çizimi
</t>
  </si>
  <si>
    <t>Not : Yıllık planın en altında müdür ismi var onu tek tek değiştirmen gerek.</t>
  </si>
  <si>
    <t>Not : Her plan için sınıf şubelerini tek tek değiştirmelisin.</t>
  </si>
  <si>
    <t>Not : Çıktı almadan önce görünümden Sayfa Sonu Görünümü ne geçip her plan için ayrı ayrı ayarlama yapmalısın.</t>
  </si>
  <si>
    <t>Simav Şehit Emre Üçkan Mesleki ve Teknik Anadolu Lisesi</t>
  </si>
  <si>
    <t>Mehmet ÇAKMAK</t>
  </si>
  <si>
    <t>9/E</t>
  </si>
  <si>
    <t>...... / 09 / 2024
OKUL MÜDÜRÜ
YÜKSEL AKIN
İNCELENMİŞTİR.</t>
  </si>
  <si>
    <t>10/E</t>
  </si>
  <si>
    <t>11/E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</si>
</sst>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d/mm/yy;@"/>
  </numFmts>
  <fonts count="37">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Times New Roman"/>
      <family val="1"/>
      <charset val="162"/>
    </font>
    <font>
      <b/>
      <sz val="36"/>
      <color theme="1"/>
      <name val="Times New Roman"/>
      <family val="1"/>
      <charset val="162"/>
    </font>
    <font>
      <sz val="12"/>
      <color theme="1"/>
      <name val="Times New Roman"/>
      <family val="1"/>
      <charset val="162"/>
    </font>
    <font>
      <b/>
      <sz val="14"/>
      <color theme="1"/>
      <name val="Times New Roman"/>
      <family val="1"/>
      <charset val="162"/>
    </font>
    <font>
      <sz val="14"/>
      <color theme="1"/>
      <name val="Times New Roman"/>
      <family val="1"/>
      <charset val="162"/>
    </font>
    <font>
      <b/>
      <sz val="12"/>
      <color theme="1"/>
      <name val="Times New Roman"/>
      <family val="1"/>
      <charset val="162"/>
    </font>
    <font>
      <b/>
      <sz val="11"/>
      <color theme="1"/>
      <name val="Times New Roman"/>
      <family val="1"/>
      <charset val="162"/>
    </font>
    <font>
      <b/>
      <sz val="16"/>
      <color theme="1"/>
      <name val="Times New Roman"/>
      <family val="1"/>
      <charset val="162"/>
    </font>
    <font>
      <sz val="11"/>
      <name val="Times New Roman"/>
      <family val="1"/>
      <charset val="162"/>
    </font>
    <font>
      <sz val="11"/>
      <color rgb="FFFF0000"/>
      <name val="Times New Roman"/>
      <family val="1"/>
      <charset val="162"/>
    </font>
    <font>
      <b/>
      <sz val="18"/>
      <color theme="1"/>
      <name val="Times New Roman"/>
      <family val="1"/>
      <charset val="162"/>
    </font>
    <font>
      <b/>
      <sz val="12"/>
      <name val="Times New Roman"/>
      <family val="1"/>
      <charset val="162"/>
    </font>
    <font>
      <b/>
      <sz val="11"/>
      <name val="Times New Roman"/>
      <family val="1"/>
      <charset val="162"/>
    </font>
    <font>
      <sz val="11"/>
      <color indexed="8"/>
      <name val="Calibri"/>
      <charset val="162"/>
    </font>
    <font>
      <b/>
      <sz val="12"/>
      <color theme="1"/>
      <name val="Calibri"/>
      <family val="2"/>
      <charset val="162"/>
      <scheme val="minor"/>
    </font>
    <font>
      <sz val="10"/>
      <color rgb="FF000000"/>
      <name val="Arial"/>
      <family val="2"/>
      <charset val="162"/>
    </font>
    <font>
      <b/>
      <sz val="11"/>
      <color theme="1"/>
      <name val="Calibri"/>
      <family val="2"/>
      <charset val="162"/>
      <scheme val="minor"/>
    </font>
    <font>
      <sz val="10"/>
      <color theme="1"/>
      <name val="Times New Roman"/>
      <family val="1"/>
      <charset val="162"/>
    </font>
    <font>
      <b/>
      <sz val="10"/>
      <color theme="1"/>
      <name val="Times New Roman"/>
      <family val="1"/>
      <charset val="162"/>
    </font>
    <font>
      <sz val="9"/>
      <color theme="1"/>
      <name val="Calibri"/>
      <family val="2"/>
      <scheme val="minor"/>
    </font>
    <font>
      <b/>
      <sz val="16"/>
      <color theme="1"/>
      <name val="Calibri"/>
      <family val="2"/>
      <charset val="162"/>
      <scheme val="minor"/>
    </font>
    <font>
      <sz val="11"/>
      <color rgb="FFFF0000"/>
      <name val="Calibri"/>
      <family val="2"/>
      <scheme val="minor"/>
    </font>
    <font>
      <sz val="10"/>
      <color indexed="8"/>
      <name val="Times New Roman"/>
      <family val="1"/>
      <charset val="162"/>
    </font>
    <font>
      <sz val="10"/>
      <color indexed="8"/>
      <name val="Calibri"/>
      <family val="2"/>
      <charset val="162"/>
      <scheme val="minor"/>
    </font>
    <font>
      <sz val="11"/>
      <name val="Calibri"/>
      <family val="2"/>
      <scheme val="minor"/>
    </font>
    <font>
      <sz val="10"/>
      <color indexed="8"/>
      <name val="Arial ANSI"/>
      <charset val="162"/>
    </font>
    <font>
      <b/>
      <sz val="11"/>
      <name val="Times New Roman"/>
      <family val="1"/>
    </font>
    <font>
      <sz val="11"/>
      <name val="Times New Roman"/>
      <family val="1"/>
    </font>
    <font>
      <b/>
      <sz val="11"/>
      <color theme="1"/>
      <name val="Times New Roman"/>
      <family val="1"/>
    </font>
    <font>
      <sz val="11"/>
      <color theme="1"/>
      <name val="Times New Roman"/>
      <family val="1"/>
    </font>
    <font>
      <sz val="11"/>
      <color theme="8"/>
      <name val="Calibri"/>
      <family val="2"/>
      <scheme val="minor"/>
    </font>
    <font>
      <b/>
      <sz val="14"/>
      <color theme="4" tint="-0.249977111117893"/>
      <name val="Times New Roman"/>
      <family val="1"/>
      <charset val="162"/>
    </font>
  </fonts>
  <fills count="10">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7">
    <xf numFmtId="0" fontId="0" fillId="0" borderId="0"/>
    <xf numFmtId="0" fontId="4" fillId="0" borderId="0"/>
    <xf numFmtId="0" fontId="18" fillId="0" borderId="0"/>
    <xf numFmtId="0" fontId="18" fillId="0" borderId="0"/>
    <xf numFmtId="0" fontId="3" fillId="0" borderId="0"/>
    <xf numFmtId="0" fontId="2" fillId="0" borderId="0"/>
    <xf numFmtId="0" fontId="1" fillId="0" borderId="0"/>
  </cellStyleXfs>
  <cellXfs count="102">
    <xf numFmtId="0" fontId="0" fillId="0" borderId="0" xfId="0"/>
    <xf numFmtId="0" fontId="7" fillId="0" borderId="0" xfId="0" applyFont="1" applyAlignment="1">
      <alignment horizontal="center" vertical="center" wrapText="1"/>
    </xf>
    <xf numFmtId="0" fontId="10" fillId="2" borderId="0" xfId="0" applyFont="1" applyFill="1" applyAlignment="1">
      <alignment horizontal="center" vertical="center" wrapText="1"/>
    </xf>
    <xf numFmtId="0" fontId="10" fillId="0" borderId="0" xfId="0" applyFont="1" applyAlignment="1">
      <alignment horizontal="center" vertical="center" wrapText="1"/>
    </xf>
    <xf numFmtId="0" fontId="8" fillId="4" borderId="6"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8" fillId="0" borderId="6" xfId="0" applyFont="1" applyBorder="1" applyAlignment="1">
      <alignment horizontal="center" vertical="center" wrapText="1"/>
    </xf>
    <xf numFmtId="0" fontId="9"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6" xfId="0" applyFont="1" applyFill="1" applyBorder="1" applyAlignment="1">
      <alignment horizontal="right" vertical="center" wrapText="1"/>
    </xf>
    <xf numFmtId="0" fontId="5" fillId="0" borderId="6" xfId="0" applyFont="1" applyBorder="1" applyAlignment="1">
      <alignment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16" fillId="0" borderId="0" xfId="0" applyFont="1" applyAlignment="1">
      <alignment horizontal="center" vertical="center" wrapText="1"/>
    </xf>
    <xf numFmtId="0" fontId="5" fillId="2" borderId="0" xfId="0" applyFont="1" applyFill="1" applyAlignment="1">
      <alignment horizontal="left" vertical="center" wrapText="1"/>
    </xf>
    <xf numFmtId="0" fontId="13" fillId="0" borderId="6" xfId="0" applyFont="1" applyBorder="1" applyAlignment="1">
      <alignment horizontal="left" vertical="center" wrapText="1"/>
    </xf>
    <xf numFmtId="0" fontId="16" fillId="0" borderId="0" xfId="0" applyFont="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5" fillId="2" borderId="0" xfId="0" applyFont="1" applyFill="1" applyAlignment="1">
      <alignment horizontal="center" vertical="center" wrapText="1"/>
    </xf>
    <xf numFmtId="0" fontId="7" fillId="2" borderId="0" xfId="0" applyFont="1" applyFill="1" applyAlignment="1">
      <alignment horizontal="center" vertical="center" wrapText="1"/>
    </xf>
    <xf numFmtId="0" fontId="5" fillId="0" borderId="0" xfId="0" applyFont="1" applyAlignment="1">
      <alignment horizontal="center" vertical="center" wrapText="1"/>
    </xf>
    <xf numFmtId="0" fontId="20" fillId="0" borderId="0" xfId="0" applyFont="1" applyAlignment="1">
      <alignment vertical="center"/>
    </xf>
    <xf numFmtId="0" fontId="13" fillId="0" borderId="6"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vertical="center"/>
    </xf>
    <xf numFmtId="0" fontId="0" fillId="0" borderId="0" xfId="0" applyAlignment="1">
      <alignment horizontal="left" vertical="center"/>
    </xf>
    <xf numFmtId="0" fontId="0" fillId="0" borderId="6" xfId="0" applyBorder="1" applyAlignment="1">
      <alignment horizontal="center" vertical="center"/>
    </xf>
    <xf numFmtId="0" fontId="0" fillId="0" borderId="6" xfId="0" applyBorder="1" applyAlignment="1">
      <alignment horizontal="left" vertical="center"/>
    </xf>
    <xf numFmtId="0" fontId="0" fillId="2" borderId="0" xfId="0" applyFill="1" applyAlignment="1">
      <alignment horizontal="center" vertical="center"/>
    </xf>
    <xf numFmtId="0" fontId="0" fillId="2" borderId="0" xfId="0" applyFill="1" applyAlignment="1">
      <alignment horizontal="left" vertical="center"/>
    </xf>
    <xf numFmtId="0" fontId="21" fillId="0" borderId="6" xfId="0" applyFont="1" applyBorder="1" applyAlignment="1">
      <alignment horizontal="center" vertical="center"/>
    </xf>
    <xf numFmtId="164" fontId="24" fillId="0" borderId="6" xfId="0" applyNumberFormat="1" applyFont="1" applyBorder="1" applyAlignment="1">
      <alignment horizontal="center" vertical="center"/>
    </xf>
    <xf numFmtId="164" fontId="24" fillId="9" borderId="6" xfId="0" applyNumberFormat="1" applyFont="1" applyFill="1" applyBorder="1" applyAlignment="1">
      <alignment horizontal="center" vertical="center"/>
    </xf>
    <xf numFmtId="164" fontId="24" fillId="2" borderId="0" xfId="0" applyNumberFormat="1" applyFont="1" applyFill="1" applyAlignment="1">
      <alignment horizontal="center" vertical="center"/>
    </xf>
    <xf numFmtId="49" fontId="0" fillId="2" borderId="0" xfId="0" applyNumberFormat="1" applyFill="1" applyAlignment="1">
      <alignment horizontal="center" vertical="center"/>
    </xf>
    <xf numFmtId="0" fontId="0" fillId="2" borderId="6" xfId="0" applyFill="1" applyBorder="1" applyAlignment="1">
      <alignment horizontal="left" vertical="center"/>
    </xf>
    <xf numFmtId="164" fontId="0" fillId="8" borderId="6" xfId="0" applyNumberFormat="1" applyFill="1" applyBorder="1" applyAlignment="1">
      <alignment horizontal="center" vertical="center"/>
    </xf>
    <xf numFmtId="164" fontId="0" fillId="0" borderId="6" xfId="0" applyNumberFormat="1" applyBorder="1" applyAlignment="1">
      <alignment horizontal="center" vertical="center"/>
    </xf>
    <xf numFmtId="164" fontId="0" fillId="0" borderId="0" xfId="0" applyNumberFormat="1" applyAlignment="1">
      <alignment horizontal="center" vertical="center"/>
    </xf>
    <xf numFmtId="164" fontId="26" fillId="0" borderId="6" xfId="0" applyNumberFormat="1" applyFont="1" applyBorder="1" applyAlignment="1">
      <alignment horizontal="center" vertical="center"/>
    </xf>
    <xf numFmtId="165" fontId="0" fillId="0" borderId="0" xfId="0" applyNumberFormat="1" applyAlignment="1">
      <alignment horizontal="center" vertical="center"/>
    </xf>
    <xf numFmtId="0" fontId="22" fillId="2" borderId="0" xfId="0" applyFont="1" applyFill="1" applyAlignment="1">
      <alignment horizontal="center" vertical="center" textRotation="90" wrapText="1"/>
    </xf>
    <xf numFmtId="0" fontId="23" fillId="4" borderId="6" xfId="0" applyFont="1" applyFill="1" applyBorder="1" applyAlignment="1">
      <alignment horizontal="center" vertical="center" textRotation="90" wrapText="1"/>
    </xf>
    <xf numFmtId="0" fontId="23" fillId="0" borderId="0" xfId="0" applyFont="1" applyAlignment="1">
      <alignment horizontal="center" vertical="center" textRotation="90" wrapText="1"/>
    </xf>
    <xf numFmtId="0" fontId="22" fillId="0" borderId="0" xfId="0" applyFont="1" applyAlignment="1">
      <alignment horizontal="center" vertical="center" textRotation="90" wrapText="1"/>
    </xf>
    <xf numFmtId="0" fontId="27" fillId="0" borderId="6" xfId="0" applyFont="1" applyBorder="1" applyAlignment="1">
      <alignment horizontal="center" vertical="center" textRotation="90" wrapText="1"/>
    </xf>
    <xf numFmtId="165" fontId="28" fillId="0" borderId="6" xfId="0" applyNumberFormat="1" applyFont="1" applyBorder="1" applyAlignment="1">
      <alignment horizontal="center" vertical="center" textRotation="90"/>
    </xf>
    <xf numFmtId="164" fontId="29" fillId="0" borderId="6" xfId="0" applyNumberFormat="1" applyFont="1" applyBorder="1" applyAlignment="1">
      <alignment horizontal="center" vertical="center"/>
    </xf>
    <xf numFmtId="0" fontId="0" fillId="0" borderId="7" xfId="0" applyBorder="1" applyAlignment="1">
      <alignment horizontal="center" vertical="center"/>
    </xf>
    <xf numFmtId="164" fontId="0" fillId="2" borderId="0" xfId="0" applyNumberFormat="1" applyFill="1" applyAlignment="1">
      <alignment horizontal="center" vertical="center"/>
    </xf>
    <xf numFmtId="164" fontId="0" fillId="0" borderId="6" xfId="0" applyNumberFormat="1" applyBorder="1" applyAlignment="1">
      <alignment horizontal="left" vertical="center"/>
    </xf>
    <xf numFmtId="0" fontId="32" fillId="0" borderId="6" xfId="0" applyFont="1" applyBorder="1" applyAlignment="1">
      <alignment horizontal="left" vertical="center" wrapText="1"/>
    </xf>
    <xf numFmtId="0" fontId="34" fillId="0" borderId="6" xfId="0" applyFont="1" applyBorder="1" applyAlignment="1">
      <alignment vertical="center" wrapText="1"/>
    </xf>
    <xf numFmtId="164" fontId="35" fillId="0" borderId="6" xfId="0" applyNumberFormat="1" applyFont="1" applyBorder="1" applyAlignment="1">
      <alignment horizontal="center" vertical="center"/>
    </xf>
    <xf numFmtId="0" fontId="21" fillId="0" borderId="11" xfId="0" applyFont="1" applyBorder="1" applyAlignment="1">
      <alignment horizontal="center" vertical="center"/>
    </xf>
    <xf numFmtId="0" fontId="0" fillId="7" borderId="7" xfId="0" applyFill="1" applyBorder="1" applyAlignment="1">
      <alignment horizontal="center" vertical="center" wrapText="1"/>
    </xf>
    <xf numFmtId="0" fontId="0" fillId="7" borderId="10" xfId="0" applyFill="1" applyBorder="1" applyAlignment="1">
      <alignment horizontal="center" vertical="center" wrapText="1"/>
    </xf>
    <xf numFmtId="0" fontId="0" fillId="7" borderId="5" xfId="0" applyFill="1" applyBorder="1" applyAlignment="1">
      <alignment horizontal="center" vertical="center" wrapText="1"/>
    </xf>
    <xf numFmtId="0" fontId="0" fillId="7" borderId="10" xfId="0" applyFill="1" applyBorder="1" applyAlignment="1">
      <alignment horizontal="center" vertical="center"/>
    </xf>
    <xf numFmtId="0" fontId="0" fillId="7" borderId="5" xfId="0" applyFill="1" applyBorder="1" applyAlignment="1">
      <alignment horizontal="center" vertical="center"/>
    </xf>
    <xf numFmtId="0" fontId="25" fillId="0" borderId="6" xfId="0" applyFont="1" applyBorder="1" applyAlignment="1">
      <alignment horizontal="center" vertical="center"/>
    </xf>
    <xf numFmtId="0" fontId="19" fillId="0" borderId="0" xfId="0" applyFont="1" applyAlignment="1">
      <alignment horizontal="center" vertical="center"/>
    </xf>
    <xf numFmtId="0" fontId="0" fillId="7" borderId="6" xfId="0" applyFill="1" applyBorder="1" applyAlignment="1">
      <alignment horizontal="center" vertical="center" wrapText="1"/>
    </xf>
    <xf numFmtId="0" fontId="0" fillId="7" borderId="6" xfId="0" applyFill="1" applyBorder="1" applyAlignment="1">
      <alignment horizontal="center" vertical="center"/>
    </xf>
    <xf numFmtId="0" fontId="5" fillId="0" borderId="0" xfId="0" applyFont="1" applyAlignment="1">
      <alignment horizontal="center" vertical="center" wrapText="1"/>
    </xf>
    <xf numFmtId="0" fontId="10" fillId="3" borderId="6" xfId="0" applyFont="1" applyFill="1" applyBorder="1" applyAlignment="1">
      <alignment horizontal="center" vertical="center" wrapText="1"/>
    </xf>
    <xf numFmtId="0" fontId="7" fillId="0" borderId="6" xfId="0" applyFont="1" applyBorder="1" applyAlignment="1">
      <alignment horizontal="left" vertical="center" wrapText="1"/>
    </xf>
    <xf numFmtId="0" fontId="36" fillId="3" borderId="1" xfId="0" applyFont="1" applyFill="1" applyBorder="1" applyAlignment="1">
      <alignment horizontal="center" vertical="center" wrapText="1"/>
    </xf>
    <xf numFmtId="0" fontId="36" fillId="3" borderId="2" xfId="0" applyFont="1" applyFill="1" applyBorder="1" applyAlignment="1">
      <alignment horizontal="center" vertical="center" wrapText="1"/>
    </xf>
    <xf numFmtId="0" fontId="5" fillId="2" borderId="0" xfId="0" applyFont="1" applyFill="1" applyAlignment="1">
      <alignment horizontal="left" vertical="center" wrapText="1"/>
    </xf>
    <xf numFmtId="0" fontId="11" fillId="2" borderId="8" xfId="0" applyFont="1" applyFill="1" applyBorder="1" applyAlignment="1">
      <alignment horizontal="center" vertical="top" wrapText="1"/>
    </xf>
    <xf numFmtId="0" fontId="11" fillId="2" borderId="19" xfId="0" applyFont="1" applyFill="1" applyBorder="1" applyAlignment="1">
      <alignment horizontal="center" vertical="top" wrapText="1"/>
    </xf>
    <xf numFmtId="0" fontId="11" fillId="2" borderId="9" xfId="0" applyFont="1" applyFill="1" applyBorder="1" applyAlignment="1">
      <alignment horizontal="center" vertical="top"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8" fillId="0" borderId="6" xfId="0" applyFont="1" applyBorder="1" applyAlignment="1">
      <alignment horizontal="left" vertical="center" wrapText="1"/>
    </xf>
    <xf numFmtId="0" fontId="11" fillId="3" borderId="7" xfId="0" applyFont="1" applyFill="1" applyBorder="1" applyAlignment="1">
      <alignment horizontal="center" vertical="center" textRotation="90" wrapText="1"/>
    </xf>
    <xf numFmtId="0" fontId="11" fillId="3" borderId="5" xfId="0" applyFont="1" applyFill="1" applyBorder="1" applyAlignment="1">
      <alignment horizontal="center" vertical="center" textRotation="90" wrapText="1"/>
    </xf>
    <xf numFmtId="0" fontId="11" fillId="3" borderId="6" xfId="0" applyFont="1" applyFill="1" applyBorder="1" applyAlignment="1">
      <alignment horizontal="center" vertical="center" wrapText="1"/>
    </xf>
    <xf numFmtId="0" fontId="5" fillId="2" borderId="0" xfId="0" applyFont="1" applyFill="1" applyAlignment="1">
      <alignment horizontal="center" vertical="center" wrapText="1"/>
    </xf>
    <xf numFmtId="0" fontId="11" fillId="2" borderId="0" xfId="0" applyFont="1" applyFill="1" applyAlignment="1">
      <alignment horizontal="center" vertical="center" wrapText="1"/>
    </xf>
    <xf numFmtId="0" fontId="12" fillId="3" borderId="6" xfId="0" applyFont="1" applyFill="1" applyBorder="1" applyAlignment="1">
      <alignment horizontal="center" vertical="top" wrapText="1"/>
    </xf>
    <xf numFmtId="0" fontId="16" fillId="4"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5" fillId="0" borderId="6" xfId="0" applyFont="1" applyBorder="1" applyAlignment="1">
      <alignment horizontal="left" vertical="top" wrapText="1"/>
    </xf>
    <xf numFmtId="0" fontId="7" fillId="0" borderId="0" xfId="0" applyFont="1" applyAlignment="1">
      <alignment horizontal="center" vertical="top" wrapText="1"/>
    </xf>
  </cellXfs>
  <cellStyles count="7">
    <cellStyle name="Normal" xfId="0" builtinId="0"/>
    <cellStyle name="Normal 2" xfId="1" xr:uid="{00000000-0005-0000-0000-000001000000}"/>
    <cellStyle name="Normal 2 2" xfId="3" xr:uid="{2A8C4E8C-BBC6-44BB-83C0-3A44AE0BE55D}"/>
    <cellStyle name="Normal 2 3" xfId="5" xr:uid="{21618EAE-17DF-4459-9BEC-4FF92948A3B3}"/>
    <cellStyle name="Normal 2 3 2" xfId="6" xr:uid="{4E354606-D8B5-436B-99CB-AE0B57883CFD}"/>
    <cellStyle name="Normal 3" xfId="2" xr:uid="{83DF774F-DBAC-4FC4-AF52-1511A016E788}"/>
    <cellStyle name="Normal 4" xfId="4" xr:uid="{A31D23EC-444A-4540-BFAE-26431E741F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78444</xdr:colOff>
      <xdr:row>80</xdr:row>
      <xdr:rowOff>56030</xdr:rowOff>
    </xdr:from>
    <xdr:to>
      <xdr:col>8</xdr:col>
      <xdr:colOff>891991</xdr:colOff>
      <xdr:row>83</xdr:row>
      <xdr:rowOff>165857</xdr:rowOff>
    </xdr:to>
    <xdr:grpSp>
      <xdr:nvGrpSpPr>
        <xdr:cNvPr id="3" name="Grup 2">
          <a:extLst>
            <a:ext uri="{FF2B5EF4-FFF2-40B4-BE49-F238E27FC236}">
              <a16:creationId xmlns:a16="http://schemas.microsoft.com/office/drawing/2014/main" id="{0DAC8A93-5E93-B378-B253-7A7200BD8466}"/>
            </a:ext>
          </a:extLst>
        </xdr:cNvPr>
        <xdr:cNvGrpSpPr/>
      </xdr:nvGrpSpPr>
      <xdr:grpSpPr>
        <a:xfrm>
          <a:off x="179297" y="40957501"/>
          <a:ext cx="12019429" cy="849415"/>
          <a:chOff x="114300" y="43491150"/>
          <a:chExt cx="10020300" cy="857249"/>
        </a:xfrm>
      </xdr:grpSpPr>
      <xdr:grpSp>
        <xdr:nvGrpSpPr>
          <xdr:cNvPr id="13" name="Grup 12">
            <a:extLst>
              <a:ext uri="{FF2B5EF4-FFF2-40B4-BE49-F238E27FC236}">
                <a16:creationId xmlns:a16="http://schemas.microsoft.com/office/drawing/2014/main" id="{615E3185-B57F-9813-24E3-D1DE69CFC296}"/>
              </a:ext>
            </a:extLst>
          </xdr:cNvPr>
          <xdr:cNvGrpSpPr/>
        </xdr:nvGrpSpPr>
        <xdr:grpSpPr>
          <a:xfrm>
            <a:off x="114300" y="43491150"/>
            <a:ext cx="1943100" cy="857249"/>
            <a:chOff x="104775" y="43481625"/>
            <a:chExt cx="1943100" cy="857249"/>
          </a:xfrm>
        </xdr:grpSpPr>
        <xdr:sp macro="" textlink="">
          <xdr:nvSpPr>
            <xdr:cNvPr id="18" name="Metin kutusu 17">
              <a:extLst>
                <a:ext uri="{FF2B5EF4-FFF2-40B4-BE49-F238E27FC236}">
                  <a16:creationId xmlns:a16="http://schemas.microsoft.com/office/drawing/2014/main" id="{3D831B49-95E1-2569-BCF2-C48E450E467D}"/>
                </a:ext>
              </a:extLst>
            </xdr:cNvPr>
            <xdr:cNvSpPr txBox="1"/>
          </xdr:nvSpPr>
          <xdr:spPr>
            <a:xfrm>
              <a:off x="514350" y="43481625"/>
              <a:ext cx="1111971"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tr-TR" sz="1100"/>
                <a:t>Mustafa Torun</a:t>
              </a:r>
            </a:p>
            <a:p>
              <a:pPr algn="ctr"/>
              <a:r>
                <a:rPr lang="tr-TR" sz="1100"/>
                <a:t>(Zümre Başkanı)</a:t>
              </a:r>
            </a:p>
          </xdr:txBody>
        </xdr:sp>
        <xdr:sp macro="" textlink="">
          <xdr:nvSpPr>
            <xdr:cNvPr id="19" name="Dikdörtgen 18">
              <a:extLst>
                <a:ext uri="{FF2B5EF4-FFF2-40B4-BE49-F238E27FC236}">
                  <a16:creationId xmlns:a16="http://schemas.microsoft.com/office/drawing/2014/main" id="{89A9DBF9-04E9-C002-E956-23A65266609D}"/>
                </a:ext>
              </a:extLst>
            </xdr:cNvPr>
            <xdr:cNvSpPr/>
          </xdr:nvSpPr>
          <xdr:spPr>
            <a:xfrm>
              <a:off x="104775" y="43491149"/>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sp macro="" textlink="">
        <xdr:nvSpPr>
          <xdr:cNvPr id="14" name="Dikdörtgen 13">
            <a:extLst>
              <a:ext uri="{FF2B5EF4-FFF2-40B4-BE49-F238E27FC236}">
                <a16:creationId xmlns:a16="http://schemas.microsoft.com/office/drawing/2014/main" id="{5BEB66D7-F474-3BB4-00D2-26547F7FC922}"/>
              </a:ext>
            </a:extLst>
          </xdr:cNvPr>
          <xdr:cNvSpPr/>
        </xdr:nvSpPr>
        <xdr:spPr>
          <a:xfrm>
            <a:off x="21336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5" name="Dikdörtgen 14">
            <a:extLst>
              <a:ext uri="{FF2B5EF4-FFF2-40B4-BE49-F238E27FC236}">
                <a16:creationId xmlns:a16="http://schemas.microsoft.com/office/drawing/2014/main" id="{405E0FB7-9539-6A6E-C9D6-27F43620612F}"/>
              </a:ext>
            </a:extLst>
          </xdr:cNvPr>
          <xdr:cNvSpPr/>
        </xdr:nvSpPr>
        <xdr:spPr>
          <a:xfrm>
            <a:off x="41529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6" name="Dikdörtgen 15">
            <a:extLst>
              <a:ext uri="{FF2B5EF4-FFF2-40B4-BE49-F238E27FC236}">
                <a16:creationId xmlns:a16="http://schemas.microsoft.com/office/drawing/2014/main" id="{22D6B6A7-6980-51C9-2427-11D54F21C4BC}"/>
              </a:ext>
            </a:extLst>
          </xdr:cNvPr>
          <xdr:cNvSpPr/>
        </xdr:nvSpPr>
        <xdr:spPr>
          <a:xfrm>
            <a:off x="61722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7" name="Dikdörtgen 16">
            <a:extLst>
              <a:ext uri="{FF2B5EF4-FFF2-40B4-BE49-F238E27FC236}">
                <a16:creationId xmlns:a16="http://schemas.microsoft.com/office/drawing/2014/main" id="{62B83E0B-FDC3-B95E-6B22-460A44098C71}"/>
              </a:ext>
            </a:extLst>
          </xdr:cNvPr>
          <xdr:cNvSpPr/>
        </xdr:nvSpPr>
        <xdr:spPr>
          <a:xfrm>
            <a:off x="81915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clientData/>
  </xdr:twoCellAnchor>
  <xdr:twoCellAnchor>
    <xdr:from>
      <xdr:col>1</xdr:col>
      <xdr:colOff>78444</xdr:colOff>
      <xdr:row>83</xdr:row>
      <xdr:rowOff>241360</xdr:rowOff>
    </xdr:from>
    <xdr:to>
      <xdr:col>8</xdr:col>
      <xdr:colOff>891991</xdr:colOff>
      <xdr:row>87</xdr:row>
      <xdr:rowOff>95222</xdr:rowOff>
    </xdr:to>
    <xdr:grpSp>
      <xdr:nvGrpSpPr>
        <xdr:cNvPr id="4" name="Grup 3">
          <a:extLst>
            <a:ext uri="{FF2B5EF4-FFF2-40B4-BE49-F238E27FC236}">
              <a16:creationId xmlns:a16="http://schemas.microsoft.com/office/drawing/2014/main" id="{6E36E67B-C540-E247-6412-353959B701DB}"/>
            </a:ext>
          </a:extLst>
        </xdr:cNvPr>
        <xdr:cNvGrpSpPr/>
      </xdr:nvGrpSpPr>
      <xdr:grpSpPr>
        <a:xfrm>
          <a:off x="179297" y="41882419"/>
          <a:ext cx="12019429" cy="839979"/>
          <a:chOff x="114300" y="43500674"/>
          <a:chExt cx="10020300" cy="847725"/>
        </a:xfrm>
      </xdr:grpSpPr>
      <xdr:sp macro="" textlink="">
        <xdr:nvSpPr>
          <xdr:cNvPr id="8" name="Dikdörtgen 7">
            <a:extLst>
              <a:ext uri="{FF2B5EF4-FFF2-40B4-BE49-F238E27FC236}">
                <a16:creationId xmlns:a16="http://schemas.microsoft.com/office/drawing/2014/main" id="{EBBD87D6-D114-0361-E51E-26807C7D9479}"/>
              </a:ext>
            </a:extLst>
          </xdr:cNvPr>
          <xdr:cNvSpPr/>
        </xdr:nvSpPr>
        <xdr:spPr>
          <a:xfrm>
            <a:off x="1143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9" name="Dikdörtgen 8">
            <a:extLst>
              <a:ext uri="{FF2B5EF4-FFF2-40B4-BE49-F238E27FC236}">
                <a16:creationId xmlns:a16="http://schemas.microsoft.com/office/drawing/2014/main" id="{5B84488D-724B-1E49-E3B0-ED739D62F644}"/>
              </a:ext>
            </a:extLst>
          </xdr:cNvPr>
          <xdr:cNvSpPr/>
        </xdr:nvSpPr>
        <xdr:spPr>
          <a:xfrm>
            <a:off x="21336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0" name="Dikdörtgen 9">
            <a:extLst>
              <a:ext uri="{FF2B5EF4-FFF2-40B4-BE49-F238E27FC236}">
                <a16:creationId xmlns:a16="http://schemas.microsoft.com/office/drawing/2014/main" id="{324EE2BC-5D45-F695-1308-47E06B27C9FA}"/>
              </a:ext>
            </a:extLst>
          </xdr:cNvPr>
          <xdr:cNvSpPr/>
        </xdr:nvSpPr>
        <xdr:spPr>
          <a:xfrm>
            <a:off x="41529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1" name="Dikdörtgen 10">
            <a:extLst>
              <a:ext uri="{FF2B5EF4-FFF2-40B4-BE49-F238E27FC236}">
                <a16:creationId xmlns:a16="http://schemas.microsoft.com/office/drawing/2014/main" id="{45D202FD-A51A-FBF4-D103-7D44FB8071AA}"/>
              </a:ext>
            </a:extLst>
          </xdr:cNvPr>
          <xdr:cNvSpPr/>
        </xdr:nvSpPr>
        <xdr:spPr>
          <a:xfrm>
            <a:off x="61722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2" name="Dikdörtgen 11">
            <a:extLst>
              <a:ext uri="{FF2B5EF4-FFF2-40B4-BE49-F238E27FC236}">
                <a16:creationId xmlns:a16="http://schemas.microsoft.com/office/drawing/2014/main" id="{9819BB74-59C4-8985-77C8-520ADDB3ADB4}"/>
              </a:ext>
            </a:extLst>
          </xdr:cNvPr>
          <xdr:cNvSpPr/>
        </xdr:nvSpPr>
        <xdr:spPr>
          <a:xfrm>
            <a:off x="81915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78444</xdr:colOff>
      <xdr:row>80</xdr:row>
      <xdr:rowOff>56030</xdr:rowOff>
    </xdr:from>
    <xdr:to>
      <xdr:col>8</xdr:col>
      <xdr:colOff>891991</xdr:colOff>
      <xdr:row>83</xdr:row>
      <xdr:rowOff>165857</xdr:rowOff>
    </xdr:to>
    <xdr:grpSp>
      <xdr:nvGrpSpPr>
        <xdr:cNvPr id="2" name="Grup 1">
          <a:extLst>
            <a:ext uri="{FF2B5EF4-FFF2-40B4-BE49-F238E27FC236}">
              <a16:creationId xmlns:a16="http://schemas.microsoft.com/office/drawing/2014/main" id="{056EAA88-03E7-4E05-BD03-1A77DFE224DC}"/>
            </a:ext>
          </a:extLst>
        </xdr:cNvPr>
        <xdr:cNvGrpSpPr/>
      </xdr:nvGrpSpPr>
      <xdr:grpSpPr>
        <a:xfrm>
          <a:off x="179297" y="38873206"/>
          <a:ext cx="12019429" cy="849416"/>
          <a:chOff x="114300" y="43491150"/>
          <a:chExt cx="10020300" cy="857249"/>
        </a:xfrm>
      </xdr:grpSpPr>
      <xdr:grpSp>
        <xdr:nvGrpSpPr>
          <xdr:cNvPr id="3" name="Grup 2">
            <a:extLst>
              <a:ext uri="{FF2B5EF4-FFF2-40B4-BE49-F238E27FC236}">
                <a16:creationId xmlns:a16="http://schemas.microsoft.com/office/drawing/2014/main" id="{09B56F47-8263-449B-6A67-499450BB2D99}"/>
              </a:ext>
            </a:extLst>
          </xdr:cNvPr>
          <xdr:cNvGrpSpPr/>
        </xdr:nvGrpSpPr>
        <xdr:grpSpPr>
          <a:xfrm>
            <a:off x="114300" y="43491150"/>
            <a:ext cx="1943100" cy="857249"/>
            <a:chOff x="104775" y="43481625"/>
            <a:chExt cx="1943100" cy="857249"/>
          </a:xfrm>
        </xdr:grpSpPr>
        <xdr:sp macro="" textlink="">
          <xdr:nvSpPr>
            <xdr:cNvPr id="8" name="Metin kutusu 7">
              <a:extLst>
                <a:ext uri="{FF2B5EF4-FFF2-40B4-BE49-F238E27FC236}">
                  <a16:creationId xmlns:a16="http://schemas.microsoft.com/office/drawing/2014/main" id="{519FBDF8-9D12-C774-64CB-8AEFC518DA56}"/>
                </a:ext>
              </a:extLst>
            </xdr:cNvPr>
            <xdr:cNvSpPr txBox="1"/>
          </xdr:nvSpPr>
          <xdr:spPr>
            <a:xfrm>
              <a:off x="514350" y="43481625"/>
              <a:ext cx="1111971"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tr-TR" sz="1100"/>
                <a:t>Mustafa Torun</a:t>
              </a:r>
            </a:p>
            <a:p>
              <a:pPr algn="ctr"/>
              <a:r>
                <a:rPr lang="tr-TR" sz="1100"/>
                <a:t>(Zümre Başkanı)</a:t>
              </a:r>
            </a:p>
          </xdr:txBody>
        </xdr:sp>
        <xdr:sp macro="" textlink="">
          <xdr:nvSpPr>
            <xdr:cNvPr id="9" name="Dikdörtgen 8">
              <a:extLst>
                <a:ext uri="{FF2B5EF4-FFF2-40B4-BE49-F238E27FC236}">
                  <a16:creationId xmlns:a16="http://schemas.microsoft.com/office/drawing/2014/main" id="{0835B0C8-F31F-F6EE-9EB8-B3A799124E66}"/>
                </a:ext>
              </a:extLst>
            </xdr:cNvPr>
            <xdr:cNvSpPr/>
          </xdr:nvSpPr>
          <xdr:spPr>
            <a:xfrm>
              <a:off x="104775" y="43491149"/>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sp macro="" textlink="">
        <xdr:nvSpPr>
          <xdr:cNvPr id="4" name="Dikdörtgen 3">
            <a:extLst>
              <a:ext uri="{FF2B5EF4-FFF2-40B4-BE49-F238E27FC236}">
                <a16:creationId xmlns:a16="http://schemas.microsoft.com/office/drawing/2014/main" id="{EACFB63B-1FC6-8CF5-3E86-813E3AAA8885}"/>
              </a:ext>
            </a:extLst>
          </xdr:cNvPr>
          <xdr:cNvSpPr/>
        </xdr:nvSpPr>
        <xdr:spPr>
          <a:xfrm>
            <a:off x="21336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5" name="Dikdörtgen 4">
            <a:extLst>
              <a:ext uri="{FF2B5EF4-FFF2-40B4-BE49-F238E27FC236}">
                <a16:creationId xmlns:a16="http://schemas.microsoft.com/office/drawing/2014/main" id="{91343050-1E54-35BD-A765-7CC1AFE3E2F4}"/>
              </a:ext>
            </a:extLst>
          </xdr:cNvPr>
          <xdr:cNvSpPr/>
        </xdr:nvSpPr>
        <xdr:spPr>
          <a:xfrm>
            <a:off x="41529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6" name="Dikdörtgen 5">
            <a:extLst>
              <a:ext uri="{FF2B5EF4-FFF2-40B4-BE49-F238E27FC236}">
                <a16:creationId xmlns:a16="http://schemas.microsoft.com/office/drawing/2014/main" id="{28EA3C44-1CB1-294F-EA31-B43F446F0C92}"/>
              </a:ext>
            </a:extLst>
          </xdr:cNvPr>
          <xdr:cNvSpPr/>
        </xdr:nvSpPr>
        <xdr:spPr>
          <a:xfrm>
            <a:off x="61722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7" name="Dikdörtgen 6">
            <a:extLst>
              <a:ext uri="{FF2B5EF4-FFF2-40B4-BE49-F238E27FC236}">
                <a16:creationId xmlns:a16="http://schemas.microsoft.com/office/drawing/2014/main" id="{DA6880B1-2F1A-BA88-E339-57FC2010A046}"/>
              </a:ext>
            </a:extLst>
          </xdr:cNvPr>
          <xdr:cNvSpPr/>
        </xdr:nvSpPr>
        <xdr:spPr>
          <a:xfrm>
            <a:off x="81915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clientData/>
  </xdr:twoCellAnchor>
  <xdr:twoCellAnchor>
    <xdr:from>
      <xdr:col>1</xdr:col>
      <xdr:colOff>78444</xdr:colOff>
      <xdr:row>84</xdr:row>
      <xdr:rowOff>3235</xdr:rowOff>
    </xdr:from>
    <xdr:to>
      <xdr:col>8</xdr:col>
      <xdr:colOff>891991</xdr:colOff>
      <xdr:row>87</xdr:row>
      <xdr:rowOff>95222</xdr:rowOff>
    </xdr:to>
    <xdr:grpSp>
      <xdr:nvGrpSpPr>
        <xdr:cNvPr id="10" name="Grup 9">
          <a:extLst>
            <a:ext uri="{FF2B5EF4-FFF2-40B4-BE49-F238E27FC236}">
              <a16:creationId xmlns:a16="http://schemas.microsoft.com/office/drawing/2014/main" id="{1D76AF57-3EE3-44AA-928D-A52D5AFEAE8D}"/>
            </a:ext>
          </a:extLst>
        </xdr:cNvPr>
        <xdr:cNvGrpSpPr/>
      </xdr:nvGrpSpPr>
      <xdr:grpSpPr>
        <a:xfrm>
          <a:off x="179297" y="39806529"/>
          <a:ext cx="12019429" cy="831575"/>
          <a:chOff x="114300" y="43500674"/>
          <a:chExt cx="10020300" cy="847725"/>
        </a:xfrm>
      </xdr:grpSpPr>
      <xdr:sp macro="" textlink="">
        <xdr:nvSpPr>
          <xdr:cNvPr id="11" name="Dikdörtgen 10">
            <a:extLst>
              <a:ext uri="{FF2B5EF4-FFF2-40B4-BE49-F238E27FC236}">
                <a16:creationId xmlns:a16="http://schemas.microsoft.com/office/drawing/2014/main" id="{A2C5874D-293A-D098-14A6-44543164F08F}"/>
              </a:ext>
            </a:extLst>
          </xdr:cNvPr>
          <xdr:cNvSpPr/>
        </xdr:nvSpPr>
        <xdr:spPr>
          <a:xfrm>
            <a:off x="1143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2" name="Dikdörtgen 11">
            <a:extLst>
              <a:ext uri="{FF2B5EF4-FFF2-40B4-BE49-F238E27FC236}">
                <a16:creationId xmlns:a16="http://schemas.microsoft.com/office/drawing/2014/main" id="{04D72020-6C5E-0B80-FC2B-A561DCB7D88F}"/>
              </a:ext>
            </a:extLst>
          </xdr:cNvPr>
          <xdr:cNvSpPr/>
        </xdr:nvSpPr>
        <xdr:spPr>
          <a:xfrm>
            <a:off x="21336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3" name="Dikdörtgen 12">
            <a:extLst>
              <a:ext uri="{FF2B5EF4-FFF2-40B4-BE49-F238E27FC236}">
                <a16:creationId xmlns:a16="http://schemas.microsoft.com/office/drawing/2014/main" id="{BAF1CB52-DABA-3707-32A1-76F11560D70C}"/>
              </a:ext>
            </a:extLst>
          </xdr:cNvPr>
          <xdr:cNvSpPr/>
        </xdr:nvSpPr>
        <xdr:spPr>
          <a:xfrm>
            <a:off x="41529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4" name="Dikdörtgen 13">
            <a:extLst>
              <a:ext uri="{FF2B5EF4-FFF2-40B4-BE49-F238E27FC236}">
                <a16:creationId xmlns:a16="http://schemas.microsoft.com/office/drawing/2014/main" id="{89D34D77-ADE7-BC1C-F5C9-5139F3D5750E}"/>
              </a:ext>
            </a:extLst>
          </xdr:cNvPr>
          <xdr:cNvSpPr/>
        </xdr:nvSpPr>
        <xdr:spPr>
          <a:xfrm>
            <a:off x="61722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5" name="Dikdörtgen 14">
            <a:extLst>
              <a:ext uri="{FF2B5EF4-FFF2-40B4-BE49-F238E27FC236}">
                <a16:creationId xmlns:a16="http://schemas.microsoft.com/office/drawing/2014/main" id="{5FA3135C-C68B-9F09-307D-C0719600D911}"/>
              </a:ext>
            </a:extLst>
          </xdr:cNvPr>
          <xdr:cNvSpPr/>
        </xdr:nvSpPr>
        <xdr:spPr>
          <a:xfrm>
            <a:off x="81915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78444</xdr:colOff>
      <xdr:row>80</xdr:row>
      <xdr:rowOff>65466</xdr:rowOff>
    </xdr:from>
    <xdr:to>
      <xdr:col>8</xdr:col>
      <xdr:colOff>891991</xdr:colOff>
      <xdr:row>83</xdr:row>
      <xdr:rowOff>165856</xdr:rowOff>
    </xdr:to>
    <xdr:grpSp>
      <xdr:nvGrpSpPr>
        <xdr:cNvPr id="38" name="Grup 37">
          <a:extLst>
            <a:ext uri="{FF2B5EF4-FFF2-40B4-BE49-F238E27FC236}">
              <a16:creationId xmlns:a16="http://schemas.microsoft.com/office/drawing/2014/main" id="{1969992A-321B-4A95-AA84-73D9534C221C}"/>
            </a:ext>
          </a:extLst>
        </xdr:cNvPr>
        <xdr:cNvGrpSpPr/>
      </xdr:nvGrpSpPr>
      <xdr:grpSpPr>
        <a:xfrm>
          <a:off x="179297" y="42311642"/>
          <a:ext cx="12019429" cy="839979"/>
          <a:chOff x="114300" y="43500674"/>
          <a:chExt cx="10020300" cy="847725"/>
        </a:xfrm>
      </xdr:grpSpPr>
      <xdr:sp macro="" textlink="">
        <xdr:nvSpPr>
          <xdr:cNvPr id="45" name="Dikdörtgen 44">
            <a:extLst>
              <a:ext uri="{FF2B5EF4-FFF2-40B4-BE49-F238E27FC236}">
                <a16:creationId xmlns:a16="http://schemas.microsoft.com/office/drawing/2014/main" id="{1E958352-54EE-3897-BBEB-9F0933785279}"/>
              </a:ext>
            </a:extLst>
          </xdr:cNvPr>
          <xdr:cNvSpPr/>
        </xdr:nvSpPr>
        <xdr:spPr>
          <a:xfrm>
            <a:off x="1143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0" name="Dikdörtgen 39">
            <a:extLst>
              <a:ext uri="{FF2B5EF4-FFF2-40B4-BE49-F238E27FC236}">
                <a16:creationId xmlns:a16="http://schemas.microsoft.com/office/drawing/2014/main" id="{44901170-98CF-D39F-3B66-036B7E750975}"/>
              </a:ext>
            </a:extLst>
          </xdr:cNvPr>
          <xdr:cNvSpPr/>
        </xdr:nvSpPr>
        <xdr:spPr>
          <a:xfrm>
            <a:off x="21336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1" name="Dikdörtgen 40">
            <a:extLst>
              <a:ext uri="{FF2B5EF4-FFF2-40B4-BE49-F238E27FC236}">
                <a16:creationId xmlns:a16="http://schemas.microsoft.com/office/drawing/2014/main" id="{D8F7D0A5-5A80-4388-7111-CA23DDB7B481}"/>
              </a:ext>
            </a:extLst>
          </xdr:cNvPr>
          <xdr:cNvSpPr/>
        </xdr:nvSpPr>
        <xdr:spPr>
          <a:xfrm>
            <a:off x="41529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2" name="Dikdörtgen 41">
            <a:extLst>
              <a:ext uri="{FF2B5EF4-FFF2-40B4-BE49-F238E27FC236}">
                <a16:creationId xmlns:a16="http://schemas.microsoft.com/office/drawing/2014/main" id="{F7F821D9-1112-819E-21B2-E11AEC99C3BE}"/>
              </a:ext>
            </a:extLst>
          </xdr:cNvPr>
          <xdr:cNvSpPr/>
        </xdr:nvSpPr>
        <xdr:spPr>
          <a:xfrm>
            <a:off x="61722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3" name="Dikdörtgen 42">
            <a:extLst>
              <a:ext uri="{FF2B5EF4-FFF2-40B4-BE49-F238E27FC236}">
                <a16:creationId xmlns:a16="http://schemas.microsoft.com/office/drawing/2014/main" id="{4858FB6D-D923-7438-968B-F6DEE8EE7285}"/>
              </a:ext>
            </a:extLst>
          </xdr:cNvPr>
          <xdr:cNvSpPr/>
        </xdr:nvSpPr>
        <xdr:spPr>
          <a:xfrm>
            <a:off x="81915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clientData/>
  </xdr:twoCellAnchor>
  <xdr:twoCellAnchor>
    <xdr:from>
      <xdr:col>1</xdr:col>
      <xdr:colOff>78444</xdr:colOff>
      <xdr:row>84</xdr:row>
      <xdr:rowOff>3235</xdr:rowOff>
    </xdr:from>
    <xdr:to>
      <xdr:col>8</xdr:col>
      <xdr:colOff>891991</xdr:colOff>
      <xdr:row>87</xdr:row>
      <xdr:rowOff>95222</xdr:rowOff>
    </xdr:to>
    <xdr:grpSp>
      <xdr:nvGrpSpPr>
        <xdr:cNvPr id="46" name="Grup 45">
          <a:extLst>
            <a:ext uri="{FF2B5EF4-FFF2-40B4-BE49-F238E27FC236}">
              <a16:creationId xmlns:a16="http://schemas.microsoft.com/office/drawing/2014/main" id="{A8D01FE9-E8D0-4B48-964D-504A48C4A491}"/>
            </a:ext>
          </a:extLst>
        </xdr:cNvPr>
        <xdr:cNvGrpSpPr/>
      </xdr:nvGrpSpPr>
      <xdr:grpSpPr>
        <a:xfrm>
          <a:off x="179297" y="43235529"/>
          <a:ext cx="12019429" cy="831575"/>
          <a:chOff x="114300" y="43500674"/>
          <a:chExt cx="10020300" cy="847725"/>
        </a:xfrm>
      </xdr:grpSpPr>
      <xdr:sp macro="" textlink="">
        <xdr:nvSpPr>
          <xdr:cNvPr id="47" name="Dikdörtgen 46">
            <a:extLst>
              <a:ext uri="{FF2B5EF4-FFF2-40B4-BE49-F238E27FC236}">
                <a16:creationId xmlns:a16="http://schemas.microsoft.com/office/drawing/2014/main" id="{31BD6365-9870-76F5-0FD2-F6AA2D1717E8}"/>
              </a:ext>
            </a:extLst>
          </xdr:cNvPr>
          <xdr:cNvSpPr/>
        </xdr:nvSpPr>
        <xdr:spPr>
          <a:xfrm>
            <a:off x="1143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8" name="Dikdörtgen 47">
            <a:extLst>
              <a:ext uri="{FF2B5EF4-FFF2-40B4-BE49-F238E27FC236}">
                <a16:creationId xmlns:a16="http://schemas.microsoft.com/office/drawing/2014/main" id="{E55C6B2B-0890-E3D1-D135-326A4EE33E9C}"/>
              </a:ext>
            </a:extLst>
          </xdr:cNvPr>
          <xdr:cNvSpPr/>
        </xdr:nvSpPr>
        <xdr:spPr>
          <a:xfrm>
            <a:off x="21336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9" name="Dikdörtgen 48">
            <a:extLst>
              <a:ext uri="{FF2B5EF4-FFF2-40B4-BE49-F238E27FC236}">
                <a16:creationId xmlns:a16="http://schemas.microsoft.com/office/drawing/2014/main" id="{2AF8119E-0B59-6C34-B9D9-BD97121657D2}"/>
              </a:ext>
            </a:extLst>
          </xdr:cNvPr>
          <xdr:cNvSpPr/>
        </xdr:nvSpPr>
        <xdr:spPr>
          <a:xfrm>
            <a:off x="41529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50" name="Dikdörtgen 49">
            <a:extLst>
              <a:ext uri="{FF2B5EF4-FFF2-40B4-BE49-F238E27FC236}">
                <a16:creationId xmlns:a16="http://schemas.microsoft.com/office/drawing/2014/main" id="{658B394B-22AD-4EA9-7807-F614D5E44362}"/>
              </a:ext>
            </a:extLst>
          </xdr:cNvPr>
          <xdr:cNvSpPr/>
        </xdr:nvSpPr>
        <xdr:spPr>
          <a:xfrm>
            <a:off x="61722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51" name="Dikdörtgen 50">
            <a:extLst>
              <a:ext uri="{FF2B5EF4-FFF2-40B4-BE49-F238E27FC236}">
                <a16:creationId xmlns:a16="http://schemas.microsoft.com/office/drawing/2014/main" id="{993AA1AF-02A0-8E24-B6EB-CD4A493BBD77}"/>
              </a:ext>
            </a:extLst>
          </xdr:cNvPr>
          <xdr:cNvSpPr/>
        </xdr:nvSpPr>
        <xdr:spPr>
          <a:xfrm>
            <a:off x="81915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clientData/>
  </xdr:twoCellAnchor>
  <xdr:twoCellAnchor>
    <xdr:from>
      <xdr:col>3</xdr:col>
      <xdr:colOff>179298</xdr:colOff>
      <xdr:row>80</xdr:row>
      <xdr:rowOff>188731</xdr:rowOff>
    </xdr:from>
    <xdr:to>
      <xdr:col>4</xdr:col>
      <xdr:colOff>1082789</xdr:colOff>
      <xdr:row>82</xdr:row>
      <xdr:rowOff>132457</xdr:rowOff>
    </xdr:to>
    <xdr:sp macro="" textlink="">
      <xdr:nvSpPr>
        <xdr:cNvPr id="2" name="Metin kutusu 1">
          <a:extLst>
            <a:ext uri="{FF2B5EF4-FFF2-40B4-BE49-F238E27FC236}">
              <a16:creationId xmlns:a16="http://schemas.microsoft.com/office/drawing/2014/main" id="{64AAB1B1-162D-432C-B46D-3E2C5D7A1BA3}"/>
            </a:ext>
          </a:extLst>
        </xdr:cNvPr>
        <xdr:cNvSpPr txBox="1"/>
      </xdr:nvSpPr>
      <xdr:spPr>
        <a:xfrm>
          <a:off x="840445" y="42434907"/>
          <a:ext cx="1217256" cy="436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Mehmet ÇAKMAK</a:t>
          </a:r>
        </a:p>
        <a:p>
          <a:pPr algn="ctr"/>
          <a:r>
            <a:rPr lang="tr-TR" sz="1100"/>
            <a:t>Zümre Başkanı</a:t>
          </a:r>
        </a:p>
      </xdr:txBody>
    </xdr:sp>
    <xdr:clientData/>
  </xdr:twoCellAnchor>
  <xdr:twoCellAnchor>
    <xdr:from>
      <xdr:col>4</xdr:col>
      <xdr:colOff>2095504</xdr:colOff>
      <xdr:row>80</xdr:row>
      <xdr:rowOff>215626</xdr:rowOff>
    </xdr:from>
    <xdr:to>
      <xdr:col>4</xdr:col>
      <xdr:colOff>3312760</xdr:colOff>
      <xdr:row>82</xdr:row>
      <xdr:rowOff>159352</xdr:rowOff>
    </xdr:to>
    <xdr:sp macro="" textlink="">
      <xdr:nvSpPr>
        <xdr:cNvPr id="3" name="Metin kutusu 2">
          <a:extLst>
            <a:ext uri="{FF2B5EF4-FFF2-40B4-BE49-F238E27FC236}">
              <a16:creationId xmlns:a16="http://schemas.microsoft.com/office/drawing/2014/main" id="{8DD65862-EA8B-4AD1-AC97-404DC294CDC7}"/>
            </a:ext>
          </a:extLst>
        </xdr:cNvPr>
        <xdr:cNvSpPr txBox="1"/>
      </xdr:nvSpPr>
      <xdr:spPr>
        <a:xfrm>
          <a:off x="3070416" y="42461802"/>
          <a:ext cx="1217256" cy="436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Erhan GÜNGÖR</a:t>
          </a:r>
        </a:p>
        <a:p>
          <a:pPr algn="ctr"/>
          <a:r>
            <a:rPr lang="tr-TR" sz="1100"/>
            <a:t>Elektrik Öğr.</a:t>
          </a:r>
        </a:p>
      </xdr:txBody>
    </xdr:sp>
    <xdr:clientData/>
  </xdr:twoCellAnchor>
  <xdr:twoCellAnchor>
    <xdr:from>
      <xdr:col>5</xdr:col>
      <xdr:colOff>824757</xdr:colOff>
      <xdr:row>80</xdr:row>
      <xdr:rowOff>199938</xdr:rowOff>
    </xdr:from>
    <xdr:to>
      <xdr:col>5</xdr:col>
      <xdr:colOff>2042013</xdr:colOff>
      <xdr:row>82</xdr:row>
      <xdr:rowOff>143664</xdr:rowOff>
    </xdr:to>
    <xdr:sp macro="" textlink="">
      <xdr:nvSpPr>
        <xdr:cNvPr id="4" name="Metin kutusu 3">
          <a:extLst>
            <a:ext uri="{FF2B5EF4-FFF2-40B4-BE49-F238E27FC236}">
              <a16:creationId xmlns:a16="http://schemas.microsoft.com/office/drawing/2014/main" id="{749991CA-8893-4312-8768-CED2709C9DE9}"/>
            </a:ext>
          </a:extLst>
        </xdr:cNvPr>
        <xdr:cNvSpPr txBox="1"/>
      </xdr:nvSpPr>
      <xdr:spPr>
        <a:xfrm>
          <a:off x="5520022" y="42446114"/>
          <a:ext cx="1217256" cy="436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Kazım DEĞİRMENCİ</a:t>
          </a:r>
        </a:p>
        <a:p>
          <a:pPr algn="ctr"/>
          <a:r>
            <a:rPr lang="tr-TR" sz="1100"/>
            <a:t>Elektrik Öğr.</a:t>
          </a:r>
        </a:p>
      </xdr:txBody>
    </xdr:sp>
    <xdr:clientData/>
  </xdr:twoCellAnchor>
  <xdr:twoCellAnchor>
    <xdr:from>
      <xdr:col>5</xdr:col>
      <xdr:colOff>3263157</xdr:colOff>
      <xdr:row>80</xdr:row>
      <xdr:rowOff>217868</xdr:rowOff>
    </xdr:from>
    <xdr:to>
      <xdr:col>6</xdr:col>
      <xdr:colOff>760060</xdr:colOff>
      <xdr:row>82</xdr:row>
      <xdr:rowOff>161594</xdr:rowOff>
    </xdr:to>
    <xdr:sp macro="" textlink="">
      <xdr:nvSpPr>
        <xdr:cNvPr id="5" name="Metin kutusu 4">
          <a:extLst>
            <a:ext uri="{FF2B5EF4-FFF2-40B4-BE49-F238E27FC236}">
              <a16:creationId xmlns:a16="http://schemas.microsoft.com/office/drawing/2014/main" id="{87E6142E-14AD-4D82-AF17-7F79658BBEDC}"/>
            </a:ext>
          </a:extLst>
        </xdr:cNvPr>
        <xdr:cNvSpPr txBox="1"/>
      </xdr:nvSpPr>
      <xdr:spPr>
        <a:xfrm>
          <a:off x="7958422" y="42464044"/>
          <a:ext cx="1217256" cy="436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Hüseyin AKSOY</a:t>
          </a:r>
        </a:p>
        <a:p>
          <a:pPr algn="ctr"/>
          <a:r>
            <a:rPr lang="tr-TR" sz="1100"/>
            <a:t>Elektrik Öğr.</a:t>
          </a:r>
        </a:p>
      </xdr:txBody>
    </xdr:sp>
    <xdr:clientData/>
  </xdr:twoCellAnchor>
  <xdr:twoCellAnchor>
    <xdr:from>
      <xdr:col>7</xdr:col>
      <xdr:colOff>434792</xdr:colOff>
      <xdr:row>80</xdr:row>
      <xdr:rowOff>224592</xdr:rowOff>
    </xdr:from>
    <xdr:to>
      <xdr:col>8</xdr:col>
      <xdr:colOff>273725</xdr:colOff>
      <xdr:row>82</xdr:row>
      <xdr:rowOff>168318</xdr:rowOff>
    </xdr:to>
    <xdr:sp macro="" textlink="">
      <xdr:nvSpPr>
        <xdr:cNvPr id="6" name="Metin kutusu 5">
          <a:extLst>
            <a:ext uri="{FF2B5EF4-FFF2-40B4-BE49-F238E27FC236}">
              <a16:creationId xmlns:a16="http://schemas.microsoft.com/office/drawing/2014/main" id="{DA01FD45-5208-45C7-BE20-387DDCE33EC7}"/>
            </a:ext>
          </a:extLst>
        </xdr:cNvPr>
        <xdr:cNvSpPr txBox="1"/>
      </xdr:nvSpPr>
      <xdr:spPr>
        <a:xfrm>
          <a:off x="10363204" y="42470768"/>
          <a:ext cx="1217256" cy="436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Ali ÖZDEMİR</a:t>
          </a:r>
        </a:p>
        <a:p>
          <a:pPr algn="ctr"/>
          <a:r>
            <a:rPr lang="tr-TR" sz="1100"/>
            <a:t>Elektrik Öğr.</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78444</xdr:colOff>
      <xdr:row>80</xdr:row>
      <xdr:rowOff>65466</xdr:rowOff>
    </xdr:from>
    <xdr:to>
      <xdr:col>8</xdr:col>
      <xdr:colOff>891991</xdr:colOff>
      <xdr:row>83</xdr:row>
      <xdr:rowOff>165856</xdr:rowOff>
    </xdr:to>
    <xdr:grpSp>
      <xdr:nvGrpSpPr>
        <xdr:cNvPr id="2" name="Grup 1">
          <a:extLst>
            <a:ext uri="{FF2B5EF4-FFF2-40B4-BE49-F238E27FC236}">
              <a16:creationId xmlns:a16="http://schemas.microsoft.com/office/drawing/2014/main" id="{12398F58-B923-40B2-88D5-05A10EC29D84}"/>
            </a:ext>
          </a:extLst>
        </xdr:cNvPr>
        <xdr:cNvGrpSpPr/>
      </xdr:nvGrpSpPr>
      <xdr:grpSpPr>
        <a:xfrm>
          <a:off x="179297" y="38882642"/>
          <a:ext cx="12019429" cy="839979"/>
          <a:chOff x="114300" y="43500674"/>
          <a:chExt cx="10020300" cy="847725"/>
        </a:xfrm>
      </xdr:grpSpPr>
      <xdr:sp macro="" textlink="">
        <xdr:nvSpPr>
          <xdr:cNvPr id="9" name="Dikdörtgen 8">
            <a:extLst>
              <a:ext uri="{FF2B5EF4-FFF2-40B4-BE49-F238E27FC236}">
                <a16:creationId xmlns:a16="http://schemas.microsoft.com/office/drawing/2014/main" id="{D8AC8A35-36F8-473C-070E-9F6ACD4F9A8A}"/>
              </a:ext>
            </a:extLst>
          </xdr:cNvPr>
          <xdr:cNvSpPr/>
        </xdr:nvSpPr>
        <xdr:spPr>
          <a:xfrm>
            <a:off x="1143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 name="Dikdörtgen 3">
            <a:extLst>
              <a:ext uri="{FF2B5EF4-FFF2-40B4-BE49-F238E27FC236}">
                <a16:creationId xmlns:a16="http://schemas.microsoft.com/office/drawing/2014/main" id="{EEE86837-372F-63F1-40A5-29C0E10E6348}"/>
              </a:ext>
            </a:extLst>
          </xdr:cNvPr>
          <xdr:cNvSpPr/>
        </xdr:nvSpPr>
        <xdr:spPr>
          <a:xfrm>
            <a:off x="21336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5" name="Dikdörtgen 4">
            <a:extLst>
              <a:ext uri="{FF2B5EF4-FFF2-40B4-BE49-F238E27FC236}">
                <a16:creationId xmlns:a16="http://schemas.microsoft.com/office/drawing/2014/main" id="{EAD2A914-B8CB-53AB-998B-BA2DF24B31C2}"/>
              </a:ext>
            </a:extLst>
          </xdr:cNvPr>
          <xdr:cNvSpPr/>
        </xdr:nvSpPr>
        <xdr:spPr>
          <a:xfrm>
            <a:off x="41529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6" name="Dikdörtgen 5">
            <a:extLst>
              <a:ext uri="{FF2B5EF4-FFF2-40B4-BE49-F238E27FC236}">
                <a16:creationId xmlns:a16="http://schemas.microsoft.com/office/drawing/2014/main" id="{303F0B5B-AC56-E26C-5A49-F7319E74F9B3}"/>
              </a:ext>
            </a:extLst>
          </xdr:cNvPr>
          <xdr:cNvSpPr/>
        </xdr:nvSpPr>
        <xdr:spPr>
          <a:xfrm>
            <a:off x="61722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7" name="Dikdörtgen 6">
            <a:extLst>
              <a:ext uri="{FF2B5EF4-FFF2-40B4-BE49-F238E27FC236}">
                <a16:creationId xmlns:a16="http://schemas.microsoft.com/office/drawing/2014/main" id="{191EDA91-A8C8-DC06-3CCE-95F78BCE0878}"/>
              </a:ext>
            </a:extLst>
          </xdr:cNvPr>
          <xdr:cNvSpPr/>
        </xdr:nvSpPr>
        <xdr:spPr>
          <a:xfrm>
            <a:off x="81915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clientData/>
  </xdr:twoCellAnchor>
  <xdr:twoCellAnchor>
    <xdr:from>
      <xdr:col>1</xdr:col>
      <xdr:colOff>78444</xdr:colOff>
      <xdr:row>84</xdr:row>
      <xdr:rowOff>3235</xdr:rowOff>
    </xdr:from>
    <xdr:to>
      <xdr:col>8</xdr:col>
      <xdr:colOff>891991</xdr:colOff>
      <xdr:row>87</xdr:row>
      <xdr:rowOff>95222</xdr:rowOff>
    </xdr:to>
    <xdr:grpSp>
      <xdr:nvGrpSpPr>
        <xdr:cNvPr id="10" name="Grup 9">
          <a:extLst>
            <a:ext uri="{FF2B5EF4-FFF2-40B4-BE49-F238E27FC236}">
              <a16:creationId xmlns:a16="http://schemas.microsoft.com/office/drawing/2014/main" id="{79FFBFF2-39BD-43C5-8652-AA7ADBA88F26}"/>
            </a:ext>
          </a:extLst>
        </xdr:cNvPr>
        <xdr:cNvGrpSpPr/>
      </xdr:nvGrpSpPr>
      <xdr:grpSpPr>
        <a:xfrm>
          <a:off x="179297" y="39806529"/>
          <a:ext cx="12019429" cy="831575"/>
          <a:chOff x="114300" y="43500674"/>
          <a:chExt cx="10020300" cy="847725"/>
        </a:xfrm>
      </xdr:grpSpPr>
      <xdr:sp macro="" textlink="">
        <xdr:nvSpPr>
          <xdr:cNvPr id="11" name="Dikdörtgen 10">
            <a:extLst>
              <a:ext uri="{FF2B5EF4-FFF2-40B4-BE49-F238E27FC236}">
                <a16:creationId xmlns:a16="http://schemas.microsoft.com/office/drawing/2014/main" id="{A5620394-EED9-4510-CF6F-D5781941FDCB}"/>
              </a:ext>
            </a:extLst>
          </xdr:cNvPr>
          <xdr:cNvSpPr/>
        </xdr:nvSpPr>
        <xdr:spPr>
          <a:xfrm>
            <a:off x="1143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2" name="Dikdörtgen 11">
            <a:extLst>
              <a:ext uri="{FF2B5EF4-FFF2-40B4-BE49-F238E27FC236}">
                <a16:creationId xmlns:a16="http://schemas.microsoft.com/office/drawing/2014/main" id="{9A1E5580-A9D1-1F06-0CC0-C03478A4B284}"/>
              </a:ext>
            </a:extLst>
          </xdr:cNvPr>
          <xdr:cNvSpPr/>
        </xdr:nvSpPr>
        <xdr:spPr>
          <a:xfrm>
            <a:off x="21336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3" name="Dikdörtgen 12">
            <a:extLst>
              <a:ext uri="{FF2B5EF4-FFF2-40B4-BE49-F238E27FC236}">
                <a16:creationId xmlns:a16="http://schemas.microsoft.com/office/drawing/2014/main" id="{DE48F73E-9958-6E3D-371B-4C3671783976}"/>
              </a:ext>
            </a:extLst>
          </xdr:cNvPr>
          <xdr:cNvSpPr/>
        </xdr:nvSpPr>
        <xdr:spPr>
          <a:xfrm>
            <a:off x="41529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4" name="Dikdörtgen 13">
            <a:extLst>
              <a:ext uri="{FF2B5EF4-FFF2-40B4-BE49-F238E27FC236}">
                <a16:creationId xmlns:a16="http://schemas.microsoft.com/office/drawing/2014/main" id="{EED620DC-5BA9-FA67-77C3-54FA7B8E538D}"/>
              </a:ext>
            </a:extLst>
          </xdr:cNvPr>
          <xdr:cNvSpPr/>
        </xdr:nvSpPr>
        <xdr:spPr>
          <a:xfrm>
            <a:off x="61722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5" name="Dikdörtgen 14">
            <a:extLst>
              <a:ext uri="{FF2B5EF4-FFF2-40B4-BE49-F238E27FC236}">
                <a16:creationId xmlns:a16="http://schemas.microsoft.com/office/drawing/2014/main" id="{FB4AC796-ECF8-4BFC-BA43-54BA1D4C4D7E}"/>
              </a:ext>
            </a:extLst>
          </xdr:cNvPr>
          <xdr:cNvSpPr/>
        </xdr:nvSpPr>
        <xdr:spPr>
          <a:xfrm>
            <a:off x="81915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clientData/>
  </xdr:twoCellAnchor>
  <xdr:twoCellAnchor>
    <xdr:from>
      <xdr:col>3</xdr:col>
      <xdr:colOff>112061</xdr:colOff>
      <xdr:row>80</xdr:row>
      <xdr:rowOff>233554</xdr:rowOff>
    </xdr:from>
    <xdr:to>
      <xdr:col>4</xdr:col>
      <xdr:colOff>1015552</xdr:colOff>
      <xdr:row>82</xdr:row>
      <xdr:rowOff>177280</xdr:rowOff>
    </xdr:to>
    <xdr:sp macro="" textlink="">
      <xdr:nvSpPr>
        <xdr:cNvPr id="16" name="Metin kutusu 15">
          <a:extLst>
            <a:ext uri="{FF2B5EF4-FFF2-40B4-BE49-F238E27FC236}">
              <a16:creationId xmlns:a16="http://schemas.microsoft.com/office/drawing/2014/main" id="{6D80B407-C0DB-44A7-8FB7-F5BDC212DD47}"/>
            </a:ext>
          </a:extLst>
        </xdr:cNvPr>
        <xdr:cNvSpPr txBox="1"/>
      </xdr:nvSpPr>
      <xdr:spPr>
        <a:xfrm>
          <a:off x="773208" y="39050730"/>
          <a:ext cx="1217256" cy="436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Mehmet ÇAKMAK</a:t>
          </a:r>
        </a:p>
        <a:p>
          <a:pPr algn="ctr"/>
          <a:r>
            <a:rPr lang="tr-TR" sz="1100"/>
            <a:t>Zümre Başkanı</a:t>
          </a:r>
        </a:p>
      </xdr:txBody>
    </xdr:sp>
    <xdr:clientData/>
  </xdr:twoCellAnchor>
  <xdr:twoCellAnchor>
    <xdr:from>
      <xdr:col>4</xdr:col>
      <xdr:colOff>2028267</xdr:colOff>
      <xdr:row>81</xdr:row>
      <xdr:rowOff>13919</xdr:rowOff>
    </xdr:from>
    <xdr:to>
      <xdr:col>4</xdr:col>
      <xdr:colOff>3245523</xdr:colOff>
      <xdr:row>82</xdr:row>
      <xdr:rowOff>204175</xdr:rowOff>
    </xdr:to>
    <xdr:sp macro="" textlink="">
      <xdr:nvSpPr>
        <xdr:cNvPr id="17" name="Metin kutusu 16">
          <a:extLst>
            <a:ext uri="{FF2B5EF4-FFF2-40B4-BE49-F238E27FC236}">
              <a16:creationId xmlns:a16="http://schemas.microsoft.com/office/drawing/2014/main" id="{69361C7A-E0A2-4785-9319-99853EA12A3D}"/>
            </a:ext>
          </a:extLst>
        </xdr:cNvPr>
        <xdr:cNvSpPr txBox="1"/>
      </xdr:nvSpPr>
      <xdr:spPr>
        <a:xfrm>
          <a:off x="3003179" y="39077625"/>
          <a:ext cx="1217256" cy="436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Erhan GÜNGÖR</a:t>
          </a:r>
        </a:p>
        <a:p>
          <a:pPr algn="ctr"/>
          <a:r>
            <a:rPr lang="tr-TR" sz="1100"/>
            <a:t>Elektrik Öğr.</a:t>
          </a:r>
        </a:p>
      </xdr:txBody>
    </xdr:sp>
    <xdr:clientData/>
  </xdr:twoCellAnchor>
  <xdr:twoCellAnchor>
    <xdr:from>
      <xdr:col>5</xdr:col>
      <xdr:colOff>757520</xdr:colOff>
      <xdr:row>80</xdr:row>
      <xdr:rowOff>244761</xdr:rowOff>
    </xdr:from>
    <xdr:to>
      <xdr:col>5</xdr:col>
      <xdr:colOff>1974776</xdr:colOff>
      <xdr:row>82</xdr:row>
      <xdr:rowOff>188487</xdr:rowOff>
    </xdr:to>
    <xdr:sp macro="" textlink="">
      <xdr:nvSpPr>
        <xdr:cNvPr id="18" name="Metin kutusu 17">
          <a:extLst>
            <a:ext uri="{FF2B5EF4-FFF2-40B4-BE49-F238E27FC236}">
              <a16:creationId xmlns:a16="http://schemas.microsoft.com/office/drawing/2014/main" id="{BF8586EC-863F-41CB-803F-2BE228D5A702}"/>
            </a:ext>
          </a:extLst>
        </xdr:cNvPr>
        <xdr:cNvSpPr txBox="1"/>
      </xdr:nvSpPr>
      <xdr:spPr>
        <a:xfrm>
          <a:off x="5452785" y="39061937"/>
          <a:ext cx="1217256" cy="436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Kazım DEĞİRMENCİ</a:t>
          </a:r>
        </a:p>
        <a:p>
          <a:pPr algn="ctr"/>
          <a:r>
            <a:rPr lang="tr-TR" sz="1100"/>
            <a:t>Elektrik Öğr.</a:t>
          </a:r>
        </a:p>
      </xdr:txBody>
    </xdr:sp>
    <xdr:clientData/>
  </xdr:twoCellAnchor>
  <xdr:twoCellAnchor>
    <xdr:from>
      <xdr:col>5</xdr:col>
      <xdr:colOff>3195920</xdr:colOff>
      <xdr:row>81</xdr:row>
      <xdr:rowOff>16161</xdr:rowOff>
    </xdr:from>
    <xdr:to>
      <xdr:col>6</xdr:col>
      <xdr:colOff>692823</xdr:colOff>
      <xdr:row>82</xdr:row>
      <xdr:rowOff>206417</xdr:rowOff>
    </xdr:to>
    <xdr:sp macro="" textlink="">
      <xdr:nvSpPr>
        <xdr:cNvPr id="19" name="Metin kutusu 18">
          <a:extLst>
            <a:ext uri="{FF2B5EF4-FFF2-40B4-BE49-F238E27FC236}">
              <a16:creationId xmlns:a16="http://schemas.microsoft.com/office/drawing/2014/main" id="{1DEB3596-D32C-4226-B779-8DB93A91C157}"/>
            </a:ext>
          </a:extLst>
        </xdr:cNvPr>
        <xdr:cNvSpPr txBox="1"/>
      </xdr:nvSpPr>
      <xdr:spPr>
        <a:xfrm>
          <a:off x="7891185" y="39079867"/>
          <a:ext cx="1217256" cy="436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Hüseyin AKSOY</a:t>
          </a:r>
        </a:p>
        <a:p>
          <a:pPr algn="ctr"/>
          <a:r>
            <a:rPr lang="tr-TR" sz="1100"/>
            <a:t>Elektrik Öğr.</a:t>
          </a:r>
        </a:p>
      </xdr:txBody>
    </xdr:sp>
    <xdr:clientData/>
  </xdr:twoCellAnchor>
  <xdr:twoCellAnchor>
    <xdr:from>
      <xdr:col>7</xdr:col>
      <xdr:colOff>367555</xdr:colOff>
      <xdr:row>81</xdr:row>
      <xdr:rowOff>22885</xdr:rowOff>
    </xdr:from>
    <xdr:to>
      <xdr:col>8</xdr:col>
      <xdr:colOff>206488</xdr:colOff>
      <xdr:row>82</xdr:row>
      <xdr:rowOff>213141</xdr:rowOff>
    </xdr:to>
    <xdr:sp macro="" textlink="">
      <xdr:nvSpPr>
        <xdr:cNvPr id="20" name="Metin kutusu 19">
          <a:extLst>
            <a:ext uri="{FF2B5EF4-FFF2-40B4-BE49-F238E27FC236}">
              <a16:creationId xmlns:a16="http://schemas.microsoft.com/office/drawing/2014/main" id="{281E2BB6-3F10-4D27-A8BA-3F3865B56AB4}"/>
            </a:ext>
          </a:extLst>
        </xdr:cNvPr>
        <xdr:cNvSpPr txBox="1"/>
      </xdr:nvSpPr>
      <xdr:spPr>
        <a:xfrm>
          <a:off x="10295967" y="39086591"/>
          <a:ext cx="1217256" cy="436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Ali ÖZDEMİR</a:t>
          </a:r>
        </a:p>
        <a:p>
          <a:pPr algn="ctr"/>
          <a:r>
            <a:rPr lang="tr-TR" sz="1100"/>
            <a:t>Elektrik Öğr.</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78444</xdr:colOff>
      <xdr:row>80</xdr:row>
      <xdr:rowOff>65466</xdr:rowOff>
    </xdr:from>
    <xdr:to>
      <xdr:col>8</xdr:col>
      <xdr:colOff>891991</xdr:colOff>
      <xdr:row>83</xdr:row>
      <xdr:rowOff>165856</xdr:rowOff>
    </xdr:to>
    <xdr:grpSp>
      <xdr:nvGrpSpPr>
        <xdr:cNvPr id="2" name="Grup 1">
          <a:extLst>
            <a:ext uri="{FF2B5EF4-FFF2-40B4-BE49-F238E27FC236}">
              <a16:creationId xmlns:a16="http://schemas.microsoft.com/office/drawing/2014/main" id="{BD6C57B3-9A8D-4142-9A39-AAAE6BB4D258}"/>
            </a:ext>
          </a:extLst>
        </xdr:cNvPr>
        <xdr:cNvGrpSpPr/>
      </xdr:nvGrpSpPr>
      <xdr:grpSpPr>
        <a:xfrm>
          <a:off x="179297" y="52598642"/>
          <a:ext cx="12019429" cy="839979"/>
          <a:chOff x="114300" y="43500674"/>
          <a:chExt cx="10020300" cy="847725"/>
        </a:xfrm>
      </xdr:grpSpPr>
      <xdr:sp macro="" textlink="">
        <xdr:nvSpPr>
          <xdr:cNvPr id="9" name="Dikdörtgen 8">
            <a:extLst>
              <a:ext uri="{FF2B5EF4-FFF2-40B4-BE49-F238E27FC236}">
                <a16:creationId xmlns:a16="http://schemas.microsoft.com/office/drawing/2014/main" id="{D8033DD9-C2F7-3225-5176-2C935C65EB2F}"/>
              </a:ext>
            </a:extLst>
          </xdr:cNvPr>
          <xdr:cNvSpPr/>
        </xdr:nvSpPr>
        <xdr:spPr>
          <a:xfrm>
            <a:off x="1143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 name="Dikdörtgen 3">
            <a:extLst>
              <a:ext uri="{FF2B5EF4-FFF2-40B4-BE49-F238E27FC236}">
                <a16:creationId xmlns:a16="http://schemas.microsoft.com/office/drawing/2014/main" id="{6F3C4DCB-1168-FF52-D734-E87879231CD5}"/>
              </a:ext>
            </a:extLst>
          </xdr:cNvPr>
          <xdr:cNvSpPr/>
        </xdr:nvSpPr>
        <xdr:spPr>
          <a:xfrm>
            <a:off x="21336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5" name="Dikdörtgen 4">
            <a:extLst>
              <a:ext uri="{FF2B5EF4-FFF2-40B4-BE49-F238E27FC236}">
                <a16:creationId xmlns:a16="http://schemas.microsoft.com/office/drawing/2014/main" id="{7011788D-6262-AFA8-1BDB-E8F0B0BC54B7}"/>
              </a:ext>
            </a:extLst>
          </xdr:cNvPr>
          <xdr:cNvSpPr/>
        </xdr:nvSpPr>
        <xdr:spPr>
          <a:xfrm>
            <a:off x="41529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6" name="Dikdörtgen 5">
            <a:extLst>
              <a:ext uri="{FF2B5EF4-FFF2-40B4-BE49-F238E27FC236}">
                <a16:creationId xmlns:a16="http://schemas.microsoft.com/office/drawing/2014/main" id="{211A3A71-EB25-9259-DADD-2C9B2E5B4787}"/>
              </a:ext>
            </a:extLst>
          </xdr:cNvPr>
          <xdr:cNvSpPr/>
        </xdr:nvSpPr>
        <xdr:spPr>
          <a:xfrm>
            <a:off x="61722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7" name="Dikdörtgen 6">
            <a:extLst>
              <a:ext uri="{FF2B5EF4-FFF2-40B4-BE49-F238E27FC236}">
                <a16:creationId xmlns:a16="http://schemas.microsoft.com/office/drawing/2014/main" id="{71B35CD2-861C-2F72-B938-90649FB40AC2}"/>
              </a:ext>
            </a:extLst>
          </xdr:cNvPr>
          <xdr:cNvSpPr/>
        </xdr:nvSpPr>
        <xdr:spPr>
          <a:xfrm>
            <a:off x="81915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clientData/>
  </xdr:twoCellAnchor>
  <xdr:twoCellAnchor>
    <xdr:from>
      <xdr:col>1</xdr:col>
      <xdr:colOff>78444</xdr:colOff>
      <xdr:row>84</xdr:row>
      <xdr:rowOff>3235</xdr:rowOff>
    </xdr:from>
    <xdr:to>
      <xdr:col>8</xdr:col>
      <xdr:colOff>891991</xdr:colOff>
      <xdr:row>87</xdr:row>
      <xdr:rowOff>95222</xdr:rowOff>
    </xdr:to>
    <xdr:grpSp>
      <xdr:nvGrpSpPr>
        <xdr:cNvPr id="10" name="Grup 9">
          <a:extLst>
            <a:ext uri="{FF2B5EF4-FFF2-40B4-BE49-F238E27FC236}">
              <a16:creationId xmlns:a16="http://schemas.microsoft.com/office/drawing/2014/main" id="{F81DB0B3-6817-4989-AC3A-2649F6200587}"/>
            </a:ext>
          </a:extLst>
        </xdr:cNvPr>
        <xdr:cNvGrpSpPr/>
      </xdr:nvGrpSpPr>
      <xdr:grpSpPr>
        <a:xfrm>
          <a:off x="179297" y="53522529"/>
          <a:ext cx="12019429" cy="831575"/>
          <a:chOff x="114300" y="43500674"/>
          <a:chExt cx="10020300" cy="847725"/>
        </a:xfrm>
      </xdr:grpSpPr>
      <xdr:sp macro="" textlink="">
        <xdr:nvSpPr>
          <xdr:cNvPr id="11" name="Dikdörtgen 10">
            <a:extLst>
              <a:ext uri="{FF2B5EF4-FFF2-40B4-BE49-F238E27FC236}">
                <a16:creationId xmlns:a16="http://schemas.microsoft.com/office/drawing/2014/main" id="{A3BF2054-87FA-17E2-1393-3B9E57730B40}"/>
              </a:ext>
            </a:extLst>
          </xdr:cNvPr>
          <xdr:cNvSpPr/>
        </xdr:nvSpPr>
        <xdr:spPr>
          <a:xfrm>
            <a:off x="1143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2" name="Dikdörtgen 11">
            <a:extLst>
              <a:ext uri="{FF2B5EF4-FFF2-40B4-BE49-F238E27FC236}">
                <a16:creationId xmlns:a16="http://schemas.microsoft.com/office/drawing/2014/main" id="{14192555-9528-5310-9873-167C25FCA259}"/>
              </a:ext>
            </a:extLst>
          </xdr:cNvPr>
          <xdr:cNvSpPr/>
        </xdr:nvSpPr>
        <xdr:spPr>
          <a:xfrm>
            <a:off x="21336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3" name="Dikdörtgen 12">
            <a:extLst>
              <a:ext uri="{FF2B5EF4-FFF2-40B4-BE49-F238E27FC236}">
                <a16:creationId xmlns:a16="http://schemas.microsoft.com/office/drawing/2014/main" id="{4B334352-DD00-54EB-4D38-B43F1E10F7E0}"/>
              </a:ext>
            </a:extLst>
          </xdr:cNvPr>
          <xdr:cNvSpPr/>
        </xdr:nvSpPr>
        <xdr:spPr>
          <a:xfrm>
            <a:off x="41529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4" name="Dikdörtgen 13">
            <a:extLst>
              <a:ext uri="{FF2B5EF4-FFF2-40B4-BE49-F238E27FC236}">
                <a16:creationId xmlns:a16="http://schemas.microsoft.com/office/drawing/2014/main" id="{D36543A9-5931-21BA-7FD5-F6917956EAAD}"/>
              </a:ext>
            </a:extLst>
          </xdr:cNvPr>
          <xdr:cNvSpPr/>
        </xdr:nvSpPr>
        <xdr:spPr>
          <a:xfrm>
            <a:off x="61722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15" name="Dikdörtgen 14">
            <a:extLst>
              <a:ext uri="{FF2B5EF4-FFF2-40B4-BE49-F238E27FC236}">
                <a16:creationId xmlns:a16="http://schemas.microsoft.com/office/drawing/2014/main" id="{388EDA06-8AA2-612A-C0D5-CB9A7AF4B038}"/>
              </a:ext>
            </a:extLst>
          </xdr:cNvPr>
          <xdr:cNvSpPr/>
        </xdr:nvSpPr>
        <xdr:spPr>
          <a:xfrm>
            <a:off x="81915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clientData/>
  </xdr:twoCellAnchor>
  <xdr:twoCellAnchor>
    <xdr:from>
      <xdr:col>2</xdr:col>
      <xdr:colOff>280150</xdr:colOff>
      <xdr:row>80</xdr:row>
      <xdr:rowOff>222348</xdr:rowOff>
    </xdr:from>
    <xdr:to>
      <xdr:col>4</xdr:col>
      <xdr:colOff>869876</xdr:colOff>
      <xdr:row>82</xdr:row>
      <xdr:rowOff>166074</xdr:rowOff>
    </xdr:to>
    <xdr:sp macro="" textlink="">
      <xdr:nvSpPr>
        <xdr:cNvPr id="16" name="Metin kutusu 15">
          <a:extLst>
            <a:ext uri="{FF2B5EF4-FFF2-40B4-BE49-F238E27FC236}">
              <a16:creationId xmlns:a16="http://schemas.microsoft.com/office/drawing/2014/main" id="{45D5ED34-4182-4078-93F6-CD15CC17A27B}"/>
            </a:ext>
          </a:extLst>
        </xdr:cNvPr>
        <xdr:cNvSpPr txBox="1"/>
      </xdr:nvSpPr>
      <xdr:spPr>
        <a:xfrm>
          <a:off x="627532" y="52755524"/>
          <a:ext cx="1217256" cy="436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Mehmet ÇAKMAK</a:t>
          </a:r>
        </a:p>
        <a:p>
          <a:pPr algn="ctr"/>
          <a:r>
            <a:rPr lang="tr-TR" sz="1100"/>
            <a:t>Zümre Başkanı</a:t>
          </a:r>
        </a:p>
      </xdr:txBody>
    </xdr:sp>
    <xdr:clientData/>
  </xdr:twoCellAnchor>
  <xdr:twoCellAnchor>
    <xdr:from>
      <xdr:col>4</xdr:col>
      <xdr:colOff>1882591</xdr:colOff>
      <xdr:row>81</xdr:row>
      <xdr:rowOff>2713</xdr:rowOff>
    </xdr:from>
    <xdr:to>
      <xdr:col>4</xdr:col>
      <xdr:colOff>3099847</xdr:colOff>
      <xdr:row>82</xdr:row>
      <xdr:rowOff>192969</xdr:rowOff>
    </xdr:to>
    <xdr:sp macro="" textlink="">
      <xdr:nvSpPr>
        <xdr:cNvPr id="17" name="Metin kutusu 16">
          <a:extLst>
            <a:ext uri="{FF2B5EF4-FFF2-40B4-BE49-F238E27FC236}">
              <a16:creationId xmlns:a16="http://schemas.microsoft.com/office/drawing/2014/main" id="{AD9CAFC1-54E4-457A-9F69-01135D1F1361}"/>
            </a:ext>
          </a:extLst>
        </xdr:cNvPr>
        <xdr:cNvSpPr txBox="1"/>
      </xdr:nvSpPr>
      <xdr:spPr>
        <a:xfrm>
          <a:off x="2857503" y="52782419"/>
          <a:ext cx="1217256" cy="436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Erhan GÜNGÖR</a:t>
          </a:r>
        </a:p>
        <a:p>
          <a:pPr algn="ctr"/>
          <a:r>
            <a:rPr lang="tr-TR" sz="1100"/>
            <a:t>Elektrik Öğr.</a:t>
          </a:r>
        </a:p>
      </xdr:txBody>
    </xdr:sp>
    <xdr:clientData/>
  </xdr:twoCellAnchor>
  <xdr:twoCellAnchor>
    <xdr:from>
      <xdr:col>5</xdr:col>
      <xdr:colOff>611844</xdr:colOff>
      <xdr:row>80</xdr:row>
      <xdr:rowOff>233555</xdr:rowOff>
    </xdr:from>
    <xdr:to>
      <xdr:col>5</xdr:col>
      <xdr:colOff>1829100</xdr:colOff>
      <xdr:row>82</xdr:row>
      <xdr:rowOff>177281</xdr:rowOff>
    </xdr:to>
    <xdr:sp macro="" textlink="">
      <xdr:nvSpPr>
        <xdr:cNvPr id="18" name="Metin kutusu 17">
          <a:extLst>
            <a:ext uri="{FF2B5EF4-FFF2-40B4-BE49-F238E27FC236}">
              <a16:creationId xmlns:a16="http://schemas.microsoft.com/office/drawing/2014/main" id="{F89A3829-AEE8-4A2E-8DBE-48EA4C99E488}"/>
            </a:ext>
          </a:extLst>
        </xdr:cNvPr>
        <xdr:cNvSpPr txBox="1"/>
      </xdr:nvSpPr>
      <xdr:spPr>
        <a:xfrm>
          <a:off x="5307109" y="52766731"/>
          <a:ext cx="1217256" cy="436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Kazım DEĞİRMENCİ</a:t>
          </a:r>
        </a:p>
        <a:p>
          <a:pPr algn="ctr"/>
          <a:r>
            <a:rPr lang="tr-TR" sz="1100"/>
            <a:t>Elektrik Öğr.</a:t>
          </a:r>
        </a:p>
      </xdr:txBody>
    </xdr:sp>
    <xdr:clientData/>
  </xdr:twoCellAnchor>
  <xdr:twoCellAnchor>
    <xdr:from>
      <xdr:col>5</xdr:col>
      <xdr:colOff>3050244</xdr:colOff>
      <xdr:row>81</xdr:row>
      <xdr:rowOff>4955</xdr:rowOff>
    </xdr:from>
    <xdr:to>
      <xdr:col>6</xdr:col>
      <xdr:colOff>547147</xdr:colOff>
      <xdr:row>82</xdr:row>
      <xdr:rowOff>195211</xdr:rowOff>
    </xdr:to>
    <xdr:sp macro="" textlink="">
      <xdr:nvSpPr>
        <xdr:cNvPr id="19" name="Metin kutusu 18">
          <a:extLst>
            <a:ext uri="{FF2B5EF4-FFF2-40B4-BE49-F238E27FC236}">
              <a16:creationId xmlns:a16="http://schemas.microsoft.com/office/drawing/2014/main" id="{7BC13C80-B4F6-48E5-A738-FA5B51FFDC37}"/>
            </a:ext>
          </a:extLst>
        </xdr:cNvPr>
        <xdr:cNvSpPr txBox="1"/>
      </xdr:nvSpPr>
      <xdr:spPr>
        <a:xfrm>
          <a:off x="7745509" y="52784661"/>
          <a:ext cx="1217256" cy="436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Hüseyin AKSOY</a:t>
          </a:r>
        </a:p>
        <a:p>
          <a:pPr algn="ctr"/>
          <a:r>
            <a:rPr lang="tr-TR" sz="1100"/>
            <a:t>Elektrik Öğr.</a:t>
          </a:r>
        </a:p>
      </xdr:txBody>
    </xdr:sp>
    <xdr:clientData/>
  </xdr:twoCellAnchor>
  <xdr:twoCellAnchor>
    <xdr:from>
      <xdr:col>7</xdr:col>
      <xdr:colOff>221879</xdr:colOff>
      <xdr:row>81</xdr:row>
      <xdr:rowOff>11679</xdr:rowOff>
    </xdr:from>
    <xdr:to>
      <xdr:col>8</xdr:col>
      <xdr:colOff>60812</xdr:colOff>
      <xdr:row>82</xdr:row>
      <xdr:rowOff>201935</xdr:rowOff>
    </xdr:to>
    <xdr:sp macro="" textlink="">
      <xdr:nvSpPr>
        <xdr:cNvPr id="20" name="Metin kutusu 19">
          <a:extLst>
            <a:ext uri="{FF2B5EF4-FFF2-40B4-BE49-F238E27FC236}">
              <a16:creationId xmlns:a16="http://schemas.microsoft.com/office/drawing/2014/main" id="{72D5D44B-2BC9-4172-A495-B65947341D4E}"/>
            </a:ext>
          </a:extLst>
        </xdr:cNvPr>
        <xdr:cNvSpPr txBox="1"/>
      </xdr:nvSpPr>
      <xdr:spPr>
        <a:xfrm>
          <a:off x="10150291" y="52791385"/>
          <a:ext cx="1217256" cy="436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Ali ÖZDEMİR</a:t>
          </a:r>
        </a:p>
        <a:p>
          <a:pPr algn="ctr"/>
          <a:r>
            <a:rPr lang="tr-TR" sz="1100"/>
            <a:t>Elektrik Öğr.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78444</xdr:colOff>
      <xdr:row>80</xdr:row>
      <xdr:rowOff>65465</xdr:rowOff>
    </xdr:from>
    <xdr:to>
      <xdr:col>8</xdr:col>
      <xdr:colOff>891991</xdr:colOff>
      <xdr:row>83</xdr:row>
      <xdr:rowOff>165855</xdr:rowOff>
    </xdr:to>
    <xdr:grpSp>
      <xdr:nvGrpSpPr>
        <xdr:cNvPr id="38" name="Grup 37">
          <a:extLst>
            <a:ext uri="{FF2B5EF4-FFF2-40B4-BE49-F238E27FC236}">
              <a16:creationId xmlns:a16="http://schemas.microsoft.com/office/drawing/2014/main" id="{54FE5068-88C0-4B69-9936-0D5C74169D07}"/>
            </a:ext>
          </a:extLst>
        </xdr:cNvPr>
        <xdr:cNvGrpSpPr/>
      </xdr:nvGrpSpPr>
      <xdr:grpSpPr>
        <a:xfrm>
          <a:off x="179297" y="38994700"/>
          <a:ext cx="12019429" cy="839979"/>
          <a:chOff x="114300" y="43500674"/>
          <a:chExt cx="10020300" cy="847725"/>
        </a:xfrm>
      </xdr:grpSpPr>
      <xdr:grpSp>
        <xdr:nvGrpSpPr>
          <xdr:cNvPr id="39" name="Grup 38">
            <a:extLst>
              <a:ext uri="{FF2B5EF4-FFF2-40B4-BE49-F238E27FC236}">
                <a16:creationId xmlns:a16="http://schemas.microsoft.com/office/drawing/2014/main" id="{30CADA35-C94C-67FD-2C1E-68DF90AC37D0}"/>
              </a:ext>
            </a:extLst>
          </xdr:cNvPr>
          <xdr:cNvGrpSpPr/>
        </xdr:nvGrpSpPr>
        <xdr:grpSpPr>
          <a:xfrm>
            <a:off x="114300" y="43500674"/>
            <a:ext cx="1943100" cy="847725"/>
            <a:chOff x="104775" y="43491149"/>
            <a:chExt cx="1943100" cy="847725"/>
          </a:xfrm>
        </xdr:grpSpPr>
        <xdr:sp macro="" textlink="">
          <xdr:nvSpPr>
            <xdr:cNvPr id="44" name="Metin kutusu 43">
              <a:extLst>
                <a:ext uri="{FF2B5EF4-FFF2-40B4-BE49-F238E27FC236}">
                  <a16:creationId xmlns:a16="http://schemas.microsoft.com/office/drawing/2014/main" id="{FCD67C18-157E-3B57-BEE9-E76E5F772D34}"/>
                </a:ext>
              </a:extLst>
            </xdr:cNvPr>
            <xdr:cNvSpPr txBox="1"/>
          </xdr:nvSpPr>
          <xdr:spPr>
            <a:xfrm>
              <a:off x="544254" y="43626632"/>
              <a:ext cx="1014796" cy="4408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tr-TR" sz="1100"/>
                <a:t>Mehmet ÇAKMAK</a:t>
              </a:r>
            </a:p>
            <a:p>
              <a:pPr algn="ctr"/>
              <a:r>
                <a:rPr lang="tr-TR" sz="1100"/>
                <a:t>(Zümre Başkanı)</a:t>
              </a:r>
            </a:p>
          </xdr:txBody>
        </xdr:sp>
        <xdr:sp macro="" textlink="">
          <xdr:nvSpPr>
            <xdr:cNvPr id="45" name="Dikdörtgen 44">
              <a:extLst>
                <a:ext uri="{FF2B5EF4-FFF2-40B4-BE49-F238E27FC236}">
                  <a16:creationId xmlns:a16="http://schemas.microsoft.com/office/drawing/2014/main" id="{D340F971-5F83-7BE7-49D6-7D2BFA61B90E}"/>
                </a:ext>
              </a:extLst>
            </xdr:cNvPr>
            <xdr:cNvSpPr/>
          </xdr:nvSpPr>
          <xdr:spPr>
            <a:xfrm>
              <a:off x="104775" y="43491149"/>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sp macro="" textlink="">
        <xdr:nvSpPr>
          <xdr:cNvPr id="40" name="Dikdörtgen 39">
            <a:extLst>
              <a:ext uri="{FF2B5EF4-FFF2-40B4-BE49-F238E27FC236}">
                <a16:creationId xmlns:a16="http://schemas.microsoft.com/office/drawing/2014/main" id="{766B001C-CBCF-62D0-1A10-8DAA0AD512CC}"/>
              </a:ext>
            </a:extLst>
          </xdr:cNvPr>
          <xdr:cNvSpPr/>
        </xdr:nvSpPr>
        <xdr:spPr>
          <a:xfrm>
            <a:off x="21336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1" name="Dikdörtgen 40">
            <a:extLst>
              <a:ext uri="{FF2B5EF4-FFF2-40B4-BE49-F238E27FC236}">
                <a16:creationId xmlns:a16="http://schemas.microsoft.com/office/drawing/2014/main" id="{483FD0F9-18B4-6469-AF3D-4C8E1DCAE616}"/>
              </a:ext>
            </a:extLst>
          </xdr:cNvPr>
          <xdr:cNvSpPr/>
        </xdr:nvSpPr>
        <xdr:spPr>
          <a:xfrm>
            <a:off x="41529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2" name="Dikdörtgen 41">
            <a:extLst>
              <a:ext uri="{FF2B5EF4-FFF2-40B4-BE49-F238E27FC236}">
                <a16:creationId xmlns:a16="http://schemas.microsoft.com/office/drawing/2014/main" id="{9CF92DDA-0F57-8E6D-35A8-7568BBFA1FDB}"/>
              </a:ext>
            </a:extLst>
          </xdr:cNvPr>
          <xdr:cNvSpPr/>
        </xdr:nvSpPr>
        <xdr:spPr>
          <a:xfrm>
            <a:off x="61722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3" name="Dikdörtgen 42">
            <a:extLst>
              <a:ext uri="{FF2B5EF4-FFF2-40B4-BE49-F238E27FC236}">
                <a16:creationId xmlns:a16="http://schemas.microsoft.com/office/drawing/2014/main" id="{DDB3AB8E-CAE9-3E4A-58C1-34D17C074851}"/>
              </a:ext>
            </a:extLst>
          </xdr:cNvPr>
          <xdr:cNvSpPr/>
        </xdr:nvSpPr>
        <xdr:spPr>
          <a:xfrm>
            <a:off x="81915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clientData/>
  </xdr:twoCellAnchor>
  <xdr:twoCellAnchor>
    <xdr:from>
      <xdr:col>1</xdr:col>
      <xdr:colOff>78444</xdr:colOff>
      <xdr:row>84</xdr:row>
      <xdr:rowOff>3235</xdr:rowOff>
    </xdr:from>
    <xdr:to>
      <xdr:col>8</xdr:col>
      <xdr:colOff>891991</xdr:colOff>
      <xdr:row>87</xdr:row>
      <xdr:rowOff>95222</xdr:rowOff>
    </xdr:to>
    <xdr:grpSp>
      <xdr:nvGrpSpPr>
        <xdr:cNvPr id="46" name="Grup 45">
          <a:extLst>
            <a:ext uri="{FF2B5EF4-FFF2-40B4-BE49-F238E27FC236}">
              <a16:creationId xmlns:a16="http://schemas.microsoft.com/office/drawing/2014/main" id="{FCE31335-6256-498F-B16E-506C7D1C9402}"/>
            </a:ext>
          </a:extLst>
        </xdr:cNvPr>
        <xdr:cNvGrpSpPr/>
      </xdr:nvGrpSpPr>
      <xdr:grpSpPr>
        <a:xfrm>
          <a:off x="179297" y="39918588"/>
          <a:ext cx="12019429" cy="831575"/>
          <a:chOff x="114300" y="43500674"/>
          <a:chExt cx="10020300" cy="847725"/>
        </a:xfrm>
      </xdr:grpSpPr>
      <xdr:sp macro="" textlink="">
        <xdr:nvSpPr>
          <xdr:cNvPr id="47" name="Dikdörtgen 46">
            <a:extLst>
              <a:ext uri="{FF2B5EF4-FFF2-40B4-BE49-F238E27FC236}">
                <a16:creationId xmlns:a16="http://schemas.microsoft.com/office/drawing/2014/main" id="{9679D7E1-BD6E-AB98-7D30-76F705456929}"/>
              </a:ext>
            </a:extLst>
          </xdr:cNvPr>
          <xdr:cNvSpPr/>
        </xdr:nvSpPr>
        <xdr:spPr>
          <a:xfrm>
            <a:off x="1143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8" name="Dikdörtgen 47">
            <a:extLst>
              <a:ext uri="{FF2B5EF4-FFF2-40B4-BE49-F238E27FC236}">
                <a16:creationId xmlns:a16="http://schemas.microsoft.com/office/drawing/2014/main" id="{64805048-0893-89C2-51A9-1B9A30EF9FE8}"/>
              </a:ext>
            </a:extLst>
          </xdr:cNvPr>
          <xdr:cNvSpPr/>
        </xdr:nvSpPr>
        <xdr:spPr>
          <a:xfrm>
            <a:off x="21336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9" name="Dikdörtgen 48">
            <a:extLst>
              <a:ext uri="{FF2B5EF4-FFF2-40B4-BE49-F238E27FC236}">
                <a16:creationId xmlns:a16="http://schemas.microsoft.com/office/drawing/2014/main" id="{E0BA62C7-F894-3590-87E8-CFEE0C064707}"/>
              </a:ext>
            </a:extLst>
          </xdr:cNvPr>
          <xdr:cNvSpPr/>
        </xdr:nvSpPr>
        <xdr:spPr>
          <a:xfrm>
            <a:off x="41529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50" name="Dikdörtgen 49">
            <a:extLst>
              <a:ext uri="{FF2B5EF4-FFF2-40B4-BE49-F238E27FC236}">
                <a16:creationId xmlns:a16="http://schemas.microsoft.com/office/drawing/2014/main" id="{81F3636C-6E6F-9E56-01E9-A3DAD7BE1800}"/>
              </a:ext>
            </a:extLst>
          </xdr:cNvPr>
          <xdr:cNvSpPr/>
        </xdr:nvSpPr>
        <xdr:spPr>
          <a:xfrm>
            <a:off x="61722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51" name="Dikdörtgen 50">
            <a:extLst>
              <a:ext uri="{FF2B5EF4-FFF2-40B4-BE49-F238E27FC236}">
                <a16:creationId xmlns:a16="http://schemas.microsoft.com/office/drawing/2014/main" id="{ED88D72E-5188-7B4C-BCCA-6F2DEBAA01BD}"/>
              </a:ext>
            </a:extLst>
          </xdr:cNvPr>
          <xdr:cNvSpPr/>
        </xdr:nvSpPr>
        <xdr:spPr>
          <a:xfrm>
            <a:off x="81915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clientData/>
  </xdr:twoCellAnchor>
  <xdr:twoCellAnchor>
    <xdr:from>
      <xdr:col>4</xdr:col>
      <xdr:colOff>2106709</xdr:colOff>
      <xdr:row>80</xdr:row>
      <xdr:rowOff>211141</xdr:rowOff>
    </xdr:from>
    <xdr:to>
      <xdr:col>4</xdr:col>
      <xdr:colOff>3323965</xdr:colOff>
      <xdr:row>82</xdr:row>
      <xdr:rowOff>154868</xdr:rowOff>
    </xdr:to>
    <xdr:sp macro="" textlink="">
      <xdr:nvSpPr>
        <xdr:cNvPr id="2" name="Metin kutusu 1">
          <a:extLst>
            <a:ext uri="{FF2B5EF4-FFF2-40B4-BE49-F238E27FC236}">
              <a16:creationId xmlns:a16="http://schemas.microsoft.com/office/drawing/2014/main" id="{15EE08C1-7A68-40B8-BAE6-BBA0CE61BB5F}"/>
            </a:ext>
          </a:extLst>
        </xdr:cNvPr>
        <xdr:cNvSpPr txBox="1"/>
      </xdr:nvSpPr>
      <xdr:spPr>
        <a:xfrm>
          <a:off x="3081621" y="39140376"/>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Erhan GÜNGÖR</a:t>
          </a:r>
        </a:p>
        <a:p>
          <a:pPr algn="ctr"/>
          <a:r>
            <a:rPr lang="tr-TR" sz="1100"/>
            <a:t>Elektrik Öğr.</a:t>
          </a:r>
        </a:p>
      </xdr:txBody>
    </xdr:sp>
    <xdr:clientData/>
  </xdr:twoCellAnchor>
  <xdr:twoCellAnchor>
    <xdr:from>
      <xdr:col>5</xdr:col>
      <xdr:colOff>835962</xdr:colOff>
      <xdr:row>80</xdr:row>
      <xdr:rowOff>195453</xdr:rowOff>
    </xdr:from>
    <xdr:to>
      <xdr:col>5</xdr:col>
      <xdr:colOff>2053218</xdr:colOff>
      <xdr:row>82</xdr:row>
      <xdr:rowOff>139180</xdr:rowOff>
    </xdr:to>
    <xdr:sp macro="" textlink="">
      <xdr:nvSpPr>
        <xdr:cNvPr id="3" name="Metin kutusu 2">
          <a:extLst>
            <a:ext uri="{FF2B5EF4-FFF2-40B4-BE49-F238E27FC236}">
              <a16:creationId xmlns:a16="http://schemas.microsoft.com/office/drawing/2014/main" id="{62F3C12D-A4B3-4366-B13E-65D827128DEA}"/>
            </a:ext>
          </a:extLst>
        </xdr:cNvPr>
        <xdr:cNvSpPr txBox="1"/>
      </xdr:nvSpPr>
      <xdr:spPr>
        <a:xfrm>
          <a:off x="5531227" y="39124688"/>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Kazım DEĞİRMENCİ</a:t>
          </a:r>
        </a:p>
        <a:p>
          <a:pPr algn="ctr"/>
          <a:r>
            <a:rPr lang="tr-TR" sz="1100"/>
            <a:t>Elektrik Öğr.</a:t>
          </a:r>
        </a:p>
      </xdr:txBody>
    </xdr:sp>
    <xdr:clientData/>
  </xdr:twoCellAnchor>
  <xdr:twoCellAnchor>
    <xdr:from>
      <xdr:col>5</xdr:col>
      <xdr:colOff>3274362</xdr:colOff>
      <xdr:row>80</xdr:row>
      <xdr:rowOff>213383</xdr:rowOff>
    </xdr:from>
    <xdr:to>
      <xdr:col>6</xdr:col>
      <xdr:colOff>771265</xdr:colOff>
      <xdr:row>82</xdr:row>
      <xdr:rowOff>157110</xdr:rowOff>
    </xdr:to>
    <xdr:sp macro="" textlink="">
      <xdr:nvSpPr>
        <xdr:cNvPr id="4" name="Metin kutusu 3">
          <a:extLst>
            <a:ext uri="{FF2B5EF4-FFF2-40B4-BE49-F238E27FC236}">
              <a16:creationId xmlns:a16="http://schemas.microsoft.com/office/drawing/2014/main" id="{258C8101-2BEB-453C-A62A-A38C91F83E6E}"/>
            </a:ext>
          </a:extLst>
        </xdr:cNvPr>
        <xdr:cNvSpPr txBox="1"/>
      </xdr:nvSpPr>
      <xdr:spPr>
        <a:xfrm>
          <a:off x="7969627" y="39142618"/>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Hüseyin AKSOY</a:t>
          </a:r>
        </a:p>
        <a:p>
          <a:pPr algn="ctr"/>
          <a:r>
            <a:rPr lang="tr-TR" sz="1100"/>
            <a:t>Elektrik Öğr.</a:t>
          </a:r>
        </a:p>
      </xdr:txBody>
    </xdr:sp>
    <xdr:clientData/>
  </xdr:twoCellAnchor>
  <xdr:twoCellAnchor>
    <xdr:from>
      <xdr:col>7</xdr:col>
      <xdr:colOff>445997</xdr:colOff>
      <xdr:row>80</xdr:row>
      <xdr:rowOff>220107</xdr:rowOff>
    </xdr:from>
    <xdr:to>
      <xdr:col>8</xdr:col>
      <xdr:colOff>284930</xdr:colOff>
      <xdr:row>82</xdr:row>
      <xdr:rowOff>163834</xdr:rowOff>
    </xdr:to>
    <xdr:sp macro="" textlink="">
      <xdr:nvSpPr>
        <xdr:cNvPr id="5" name="Metin kutusu 4">
          <a:extLst>
            <a:ext uri="{FF2B5EF4-FFF2-40B4-BE49-F238E27FC236}">
              <a16:creationId xmlns:a16="http://schemas.microsoft.com/office/drawing/2014/main" id="{BF3C4DD1-B87E-456F-B5CB-B3B93A59901D}"/>
            </a:ext>
          </a:extLst>
        </xdr:cNvPr>
        <xdr:cNvSpPr txBox="1"/>
      </xdr:nvSpPr>
      <xdr:spPr>
        <a:xfrm>
          <a:off x="10374409" y="39149342"/>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Ali ÖZDEMİR</a:t>
          </a:r>
        </a:p>
        <a:p>
          <a:pPr algn="ctr"/>
          <a:r>
            <a:rPr lang="tr-TR" sz="1100"/>
            <a:t>Elektrik Öğr.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78444</xdr:colOff>
      <xdr:row>84</xdr:row>
      <xdr:rowOff>3235</xdr:rowOff>
    </xdr:from>
    <xdr:to>
      <xdr:col>8</xdr:col>
      <xdr:colOff>891991</xdr:colOff>
      <xdr:row>87</xdr:row>
      <xdr:rowOff>95222</xdr:rowOff>
    </xdr:to>
    <xdr:grpSp>
      <xdr:nvGrpSpPr>
        <xdr:cNvPr id="46" name="Grup 45">
          <a:extLst>
            <a:ext uri="{FF2B5EF4-FFF2-40B4-BE49-F238E27FC236}">
              <a16:creationId xmlns:a16="http://schemas.microsoft.com/office/drawing/2014/main" id="{D1927DCB-7D51-49DE-8BA8-5B56902DEAE8}"/>
            </a:ext>
          </a:extLst>
        </xdr:cNvPr>
        <xdr:cNvGrpSpPr/>
      </xdr:nvGrpSpPr>
      <xdr:grpSpPr>
        <a:xfrm>
          <a:off x="179297" y="39918588"/>
          <a:ext cx="12019429" cy="831575"/>
          <a:chOff x="114300" y="43500674"/>
          <a:chExt cx="10020300" cy="847725"/>
        </a:xfrm>
      </xdr:grpSpPr>
      <xdr:sp macro="" textlink="">
        <xdr:nvSpPr>
          <xdr:cNvPr id="47" name="Dikdörtgen 46">
            <a:extLst>
              <a:ext uri="{FF2B5EF4-FFF2-40B4-BE49-F238E27FC236}">
                <a16:creationId xmlns:a16="http://schemas.microsoft.com/office/drawing/2014/main" id="{539F9BD1-2681-114D-7B34-3FF7510C3247}"/>
              </a:ext>
            </a:extLst>
          </xdr:cNvPr>
          <xdr:cNvSpPr/>
        </xdr:nvSpPr>
        <xdr:spPr>
          <a:xfrm>
            <a:off x="1143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8" name="Dikdörtgen 47">
            <a:extLst>
              <a:ext uri="{FF2B5EF4-FFF2-40B4-BE49-F238E27FC236}">
                <a16:creationId xmlns:a16="http://schemas.microsoft.com/office/drawing/2014/main" id="{EDDB97D8-8D21-097A-9B4B-AEB5B5EF9A00}"/>
              </a:ext>
            </a:extLst>
          </xdr:cNvPr>
          <xdr:cNvSpPr/>
        </xdr:nvSpPr>
        <xdr:spPr>
          <a:xfrm>
            <a:off x="21336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9" name="Dikdörtgen 48">
            <a:extLst>
              <a:ext uri="{FF2B5EF4-FFF2-40B4-BE49-F238E27FC236}">
                <a16:creationId xmlns:a16="http://schemas.microsoft.com/office/drawing/2014/main" id="{5DC360F2-ADFF-6FD2-8EBB-5262AFF1A2B5}"/>
              </a:ext>
            </a:extLst>
          </xdr:cNvPr>
          <xdr:cNvSpPr/>
        </xdr:nvSpPr>
        <xdr:spPr>
          <a:xfrm>
            <a:off x="41529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50" name="Dikdörtgen 49">
            <a:extLst>
              <a:ext uri="{FF2B5EF4-FFF2-40B4-BE49-F238E27FC236}">
                <a16:creationId xmlns:a16="http://schemas.microsoft.com/office/drawing/2014/main" id="{1B536298-814E-99B6-DD57-5ED387D326AC}"/>
              </a:ext>
            </a:extLst>
          </xdr:cNvPr>
          <xdr:cNvSpPr/>
        </xdr:nvSpPr>
        <xdr:spPr>
          <a:xfrm>
            <a:off x="61722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51" name="Dikdörtgen 50">
            <a:extLst>
              <a:ext uri="{FF2B5EF4-FFF2-40B4-BE49-F238E27FC236}">
                <a16:creationId xmlns:a16="http://schemas.microsoft.com/office/drawing/2014/main" id="{A6C04C4E-AD5D-65C1-EC6F-111030D128F2}"/>
              </a:ext>
            </a:extLst>
          </xdr:cNvPr>
          <xdr:cNvSpPr/>
        </xdr:nvSpPr>
        <xdr:spPr>
          <a:xfrm>
            <a:off x="81915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clientData/>
  </xdr:twoCellAnchor>
  <xdr:twoCellAnchor>
    <xdr:from>
      <xdr:col>1</xdr:col>
      <xdr:colOff>0</xdr:colOff>
      <xdr:row>80</xdr:row>
      <xdr:rowOff>0</xdr:rowOff>
    </xdr:from>
    <xdr:to>
      <xdr:col>8</xdr:col>
      <xdr:colOff>813547</xdr:colOff>
      <xdr:row>83</xdr:row>
      <xdr:rowOff>100390</xdr:rowOff>
    </xdr:to>
    <xdr:grpSp>
      <xdr:nvGrpSpPr>
        <xdr:cNvPr id="23" name="Grup 22">
          <a:extLst>
            <a:ext uri="{FF2B5EF4-FFF2-40B4-BE49-F238E27FC236}">
              <a16:creationId xmlns:a16="http://schemas.microsoft.com/office/drawing/2014/main" id="{C6932CCC-64C4-4BBA-99F3-FF629434A3AE}"/>
            </a:ext>
          </a:extLst>
        </xdr:cNvPr>
        <xdr:cNvGrpSpPr/>
      </xdr:nvGrpSpPr>
      <xdr:grpSpPr>
        <a:xfrm>
          <a:off x="100853" y="38929235"/>
          <a:ext cx="12019429" cy="839979"/>
          <a:chOff x="114300" y="43500674"/>
          <a:chExt cx="10020300" cy="847725"/>
        </a:xfrm>
      </xdr:grpSpPr>
      <xdr:grpSp>
        <xdr:nvGrpSpPr>
          <xdr:cNvPr id="24" name="Grup 23">
            <a:extLst>
              <a:ext uri="{FF2B5EF4-FFF2-40B4-BE49-F238E27FC236}">
                <a16:creationId xmlns:a16="http://schemas.microsoft.com/office/drawing/2014/main" id="{E5EAA8F9-BA7A-A1C4-CCE4-56FCECBE43CC}"/>
              </a:ext>
            </a:extLst>
          </xdr:cNvPr>
          <xdr:cNvGrpSpPr/>
        </xdr:nvGrpSpPr>
        <xdr:grpSpPr>
          <a:xfrm>
            <a:off x="114300" y="43500674"/>
            <a:ext cx="1943100" cy="847725"/>
            <a:chOff x="104775" y="43491149"/>
            <a:chExt cx="1943100" cy="847725"/>
          </a:xfrm>
        </xdr:grpSpPr>
        <xdr:sp macro="" textlink="">
          <xdr:nvSpPr>
            <xdr:cNvPr id="29" name="Metin kutusu 28">
              <a:extLst>
                <a:ext uri="{FF2B5EF4-FFF2-40B4-BE49-F238E27FC236}">
                  <a16:creationId xmlns:a16="http://schemas.microsoft.com/office/drawing/2014/main" id="{582E4C50-4B64-64E8-F9E7-92F551B4B5C0}"/>
                </a:ext>
              </a:extLst>
            </xdr:cNvPr>
            <xdr:cNvSpPr txBox="1"/>
          </xdr:nvSpPr>
          <xdr:spPr>
            <a:xfrm>
              <a:off x="544254" y="43626632"/>
              <a:ext cx="1014796" cy="4408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tr-TR" sz="1100"/>
                <a:t>Mehmet ÇAKMAK</a:t>
              </a:r>
            </a:p>
            <a:p>
              <a:pPr algn="ctr"/>
              <a:r>
                <a:rPr lang="tr-TR" sz="1100"/>
                <a:t>(Zümre Başkanı)</a:t>
              </a:r>
            </a:p>
          </xdr:txBody>
        </xdr:sp>
        <xdr:sp macro="" textlink="">
          <xdr:nvSpPr>
            <xdr:cNvPr id="30" name="Dikdörtgen 29">
              <a:extLst>
                <a:ext uri="{FF2B5EF4-FFF2-40B4-BE49-F238E27FC236}">
                  <a16:creationId xmlns:a16="http://schemas.microsoft.com/office/drawing/2014/main" id="{7976524B-0172-079D-F3D6-1AC18232FE18}"/>
                </a:ext>
              </a:extLst>
            </xdr:cNvPr>
            <xdr:cNvSpPr/>
          </xdr:nvSpPr>
          <xdr:spPr>
            <a:xfrm>
              <a:off x="104775" y="43491149"/>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sp macro="" textlink="">
        <xdr:nvSpPr>
          <xdr:cNvPr id="25" name="Dikdörtgen 24">
            <a:extLst>
              <a:ext uri="{FF2B5EF4-FFF2-40B4-BE49-F238E27FC236}">
                <a16:creationId xmlns:a16="http://schemas.microsoft.com/office/drawing/2014/main" id="{00393E2F-D3E4-A44F-3197-0F8AB5F9A91A}"/>
              </a:ext>
            </a:extLst>
          </xdr:cNvPr>
          <xdr:cNvSpPr/>
        </xdr:nvSpPr>
        <xdr:spPr>
          <a:xfrm>
            <a:off x="21336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26" name="Dikdörtgen 25">
            <a:extLst>
              <a:ext uri="{FF2B5EF4-FFF2-40B4-BE49-F238E27FC236}">
                <a16:creationId xmlns:a16="http://schemas.microsoft.com/office/drawing/2014/main" id="{61E6F7A0-F00E-D346-1081-373D4224FCB6}"/>
              </a:ext>
            </a:extLst>
          </xdr:cNvPr>
          <xdr:cNvSpPr/>
        </xdr:nvSpPr>
        <xdr:spPr>
          <a:xfrm>
            <a:off x="41529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27" name="Dikdörtgen 26">
            <a:extLst>
              <a:ext uri="{FF2B5EF4-FFF2-40B4-BE49-F238E27FC236}">
                <a16:creationId xmlns:a16="http://schemas.microsoft.com/office/drawing/2014/main" id="{C7F6937A-3FB0-3496-747C-FAD622621333}"/>
              </a:ext>
            </a:extLst>
          </xdr:cNvPr>
          <xdr:cNvSpPr/>
        </xdr:nvSpPr>
        <xdr:spPr>
          <a:xfrm>
            <a:off x="61722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28" name="Dikdörtgen 27">
            <a:extLst>
              <a:ext uri="{FF2B5EF4-FFF2-40B4-BE49-F238E27FC236}">
                <a16:creationId xmlns:a16="http://schemas.microsoft.com/office/drawing/2014/main" id="{03D283D0-3651-2C2E-296B-8E22F78AF600}"/>
              </a:ext>
            </a:extLst>
          </xdr:cNvPr>
          <xdr:cNvSpPr/>
        </xdr:nvSpPr>
        <xdr:spPr>
          <a:xfrm>
            <a:off x="81915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clientData/>
  </xdr:twoCellAnchor>
  <xdr:twoCellAnchor>
    <xdr:from>
      <xdr:col>4</xdr:col>
      <xdr:colOff>2117911</xdr:colOff>
      <xdr:row>80</xdr:row>
      <xdr:rowOff>150159</xdr:rowOff>
    </xdr:from>
    <xdr:to>
      <xdr:col>4</xdr:col>
      <xdr:colOff>3335167</xdr:colOff>
      <xdr:row>82</xdr:row>
      <xdr:rowOff>93886</xdr:rowOff>
    </xdr:to>
    <xdr:sp macro="" textlink="">
      <xdr:nvSpPr>
        <xdr:cNvPr id="31" name="Metin kutusu 30">
          <a:extLst>
            <a:ext uri="{FF2B5EF4-FFF2-40B4-BE49-F238E27FC236}">
              <a16:creationId xmlns:a16="http://schemas.microsoft.com/office/drawing/2014/main" id="{2C01D99B-2131-40B1-B665-C22C14E6C9E1}"/>
            </a:ext>
          </a:extLst>
        </xdr:cNvPr>
        <xdr:cNvSpPr txBox="1"/>
      </xdr:nvSpPr>
      <xdr:spPr>
        <a:xfrm>
          <a:off x="3092823" y="39079394"/>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Erhan GÜNGÖR</a:t>
          </a:r>
        </a:p>
        <a:p>
          <a:pPr algn="ctr"/>
          <a:r>
            <a:rPr lang="tr-TR" sz="1100"/>
            <a:t>Elektrik Öğr.</a:t>
          </a:r>
        </a:p>
      </xdr:txBody>
    </xdr:sp>
    <xdr:clientData/>
  </xdr:twoCellAnchor>
  <xdr:twoCellAnchor>
    <xdr:from>
      <xdr:col>5</xdr:col>
      <xdr:colOff>847164</xdr:colOff>
      <xdr:row>80</xdr:row>
      <xdr:rowOff>134471</xdr:rowOff>
    </xdr:from>
    <xdr:to>
      <xdr:col>5</xdr:col>
      <xdr:colOff>2064420</xdr:colOff>
      <xdr:row>82</xdr:row>
      <xdr:rowOff>78198</xdr:rowOff>
    </xdr:to>
    <xdr:sp macro="" textlink="">
      <xdr:nvSpPr>
        <xdr:cNvPr id="32" name="Metin kutusu 31">
          <a:extLst>
            <a:ext uri="{FF2B5EF4-FFF2-40B4-BE49-F238E27FC236}">
              <a16:creationId xmlns:a16="http://schemas.microsoft.com/office/drawing/2014/main" id="{296D2DF6-AFCB-4A4C-A607-7EDFB645BE38}"/>
            </a:ext>
          </a:extLst>
        </xdr:cNvPr>
        <xdr:cNvSpPr txBox="1"/>
      </xdr:nvSpPr>
      <xdr:spPr>
        <a:xfrm>
          <a:off x="5542429" y="39063706"/>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Kazım DEĞİRMENCİ</a:t>
          </a:r>
        </a:p>
        <a:p>
          <a:pPr algn="ctr"/>
          <a:r>
            <a:rPr lang="tr-TR" sz="1100"/>
            <a:t>Elektrik Öğr.</a:t>
          </a:r>
        </a:p>
      </xdr:txBody>
    </xdr:sp>
    <xdr:clientData/>
  </xdr:twoCellAnchor>
  <xdr:twoCellAnchor>
    <xdr:from>
      <xdr:col>5</xdr:col>
      <xdr:colOff>3285564</xdr:colOff>
      <xdr:row>80</xdr:row>
      <xdr:rowOff>152401</xdr:rowOff>
    </xdr:from>
    <xdr:to>
      <xdr:col>6</xdr:col>
      <xdr:colOff>782467</xdr:colOff>
      <xdr:row>82</xdr:row>
      <xdr:rowOff>96128</xdr:rowOff>
    </xdr:to>
    <xdr:sp macro="" textlink="">
      <xdr:nvSpPr>
        <xdr:cNvPr id="33" name="Metin kutusu 32">
          <a:extLst>
            <a:ext uri="{FF2B5EF4-FFF2-40B4-BE49-F238E27FC236}">
              <a16:creationId xmlns:a16="http://schemas.microsoft.com/office/drawing/2014/main" id="{314A2226-3A5F-45CC-9178-E3AD2D1E33B4}"/>
            </a:ext>
          </a:extLst>
        </xdr:cNvPr>
        <xdr:cNvSpPr txBox="1"/>
      </xdr:nvSpPr>
      <xdr:spPr>
        <a:xfrm>
          <a:off x="7980829" y="39081636"/>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Hüseyin AKSOY</a:t>
          </a:r>
        </a:p>
        <a:p>
          <a:pPr algn="ctr"/>
          <a:r>
            <a:rPr lang="tr-TR" sz="1100"/>
            <a:t>Elektrik Öğr.</a:t>
          </a:r>
        </a:p>
      </xdr:txBody>
    </xdr:sp>
    <xdr:clientData/>
  </xdr:twoCellAnchor>
  <xdr:twoCellAnchor>
    <xdr:from>
      <xdr:col>7</xdr:col>
      <xdr:colOff>457199</xdr:colOff>
      <xdr:row>80</xdr:row>
      <xdr:rowOff>159125</xdr:rowOff>
    </xdr:from>
    <xdr:to>
      <xdr:col>8</xdr:col>
      <xdr:colOff>296132</xdr:colOff>
      <xdr:row>82</xdr:row>
      <xdr:rowOff>102852</xdr:rowOff>
    </xdr:to>
    <xdr:sp macro="" textlink="">
      <xdr:nvSpPr>
        <xdr:cNvPr id="34" name="Metin kutusu 33">
          <a:extLst>
            <a:ext uri="{FF2B5EF4-FFF2-40B4-BE49-F238E27FC236}">
              <a16:creationId xmlns:a16="http://schemas.microsoft.com/office/drawing/2014/main" id="{9583A8D9-008F-41F7-958C-3B9E6DA36A19}"/>
            </a:ext>
          </a:extLst>
        </xdr:cNvPr>
        <xdr:cNvSpPr txBox="1"/>
      </xdr:nvSpPr>
      <xdr:spPr>
        <a:xfrm>
          <a:off x="10385611" y="39088360"/>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Ali ÖZDEMİR</a:t>
          </a:r>
        </a:p>
        <a:p>
          <a:pPr algn="ctr"/>
          <a:r>
            <a:rPr lang="tr-TR" sz="1100"/>
            <a:t>Elektrik Öğr.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78444</xdr:colOff>
      <xdr:row>80</xdr:row>
      <xdr:rowOff>65465</xdr:rowOff>
    </xdr:from>
    <xdr:to>
      <xdr:col>8</xdr:col>
      <xdr:colOff>891991</xdr:colOff>
      <xdr:row>83</xdr:row>
      <xdr:rowOff>165855</xdr:rowOff>
    </xdr:to>
    <xdr:grpSp>
      <xdr:nvGrpSpPr>
        <xdr:cNvPr id="38" name="Grup 37">
          <a:extLst>
            <a:ext uri="{FF2B5EF4-FFF2-40B4-BE49-F238E27FC236}">
              <a16:creationId xmlns:a16="http://schemas.microsoft.com/office/drawing/2014/main" id="{484D7529-834E-48EE-BBCE-C52C324B4F7F}"/>
            </a:ext>
          </a:extLst>
        </xdr:cNvPr>
        <xdr:cNvGrpSpPr/>
      </xdr:nvGrpSpPr>
      <xdr:grpSpPr>
        <a:xfrm>
          <a:off x="179297" y="42087524"/>
          <a:ext cx="12019429" cy="839978"/>
          <a:chOff x="114300" y="43500674"/>
          <a:chExt cx="10020300" cy="847725"/>
        </a:xfrm>
      </xdr:grpSpPr>
      <xdr:sp macro="" textlink="">
        <xdr:nvSpPr>
          <xdr:cNvPr id="45" name="Dikdörtgen 44">
            <a:extLst>
              <a:ext uri="{FF2B5EF4-FFF2-40B4-BE49-F238E27FC236}">
                <a16:creationId xmlns:a16="http://schemas.microsoft.com/office/drawing/2014/main" id="{98172FE4-F2DF-07A1-53BA-0CF063F6FCBA}"/>
              </a:ext>
            </a:extLst>
          </xdr:cNvPr>
          <xdr:cNvSpPr/>
        </xdr:nvSpPr>
        <xdr:spPr>
          <a:xfrm>
            <a:off x="1143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0" name="Dikdörtgen 39">
            <a:extLst>
              <a:ext uri="{FF2B5EF4-FFF2-40B4-BE49-F238E27FC236}">
                <a16:creationId xmlns:a16="http://schemas.microsoft.com/office/drawing/2014/main" id="{3F8C14BE-82A0-4B01-082E-ED4FC22D7E91}"/>
              </a:ext>
            </a:extLst>
          </xdr:cNvPr>
          <xdr:cNvSpPr/>
        </xdr:nvSpPr>
        <xdr:spPr>
          <a:xfrm>
            <a:off x="21336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1" name="Dikdörtgen 40">
            <a:extLst>
              <a:ext uri="{FF2B5EF4-FFF2-40B4-BE49-F238E27FC236}">
                <a16:creationId xmlns:a16="http://schemas.microsoft.com/office/drawing/2014/main" id="{4FFDEDEE-FF48-4A14-BCA4-41FCBDFDD0BD}"/>
              </a:ext>
            </a:extLst>
          </xdr:cNvPr>
          <xdr:cNvSpPr/>
        </xdr:nvSpPr>
        <xdr:spPr>
          <a:xfrm>
            <a:off x="41529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2" name="Dikdörtgen 41">
            <a:extLst>
              <a:ext uri="{FF2B5EF4-FFF2-40B4-BE49-F238E27FC236}">
                <a16:creationId xmlns:a16="http://schemas.microsoft.com/office/drawing/2014/main" id="{012CAD46-6ED3-80F2-820A-6BF39C1A51A2}"/>
              </a:ext>
            </a:extLst>
          </xdr:cNvPr>
          <xdr:cNvSpPr/>
        </xdr:nvSpPr>
        <xdr:spPr>
          <a:xfrm>
            <a:off x="61722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3" name="Dikdörtgen 42">
            <a:extLst>
              <a:ext uri="{FF2B5EF4-FFF2-40B4-BE49-F238E27FC236}">
                <a16:creationId xmlns:a16="http://schemas.microsoft.com/office/drawing/2014/main" id="{38AA152C-5F7D-7770-C0E5-04D33D202CE1}"/>
              </a:ext>
            </a:extLst>
          </xdr:cNvPr>
          <xdr:cNvSpPr/>
        </xdr:nvSpPr>
        <xdr:spPr>
          <a:xfrm>
            <a:off x="81915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clientData/>
  </xdr:twoCellAnchor>
  <xdr:twoCellAnchor>
    <xdr:from>
      <xdr:col>1</xdr:col>
      <xdr:colOff>78444</xdr:colOff>
      <xdr:row>84</xdr:row>
      <xdr:rowOff>3235</xdr:rowOff>
    </xdr:from>
    <xdr:to>
      <xdr:col>8</xdr:col>
      <xdr:colOff>891991</xdr:colOff>
      <xdr:row>87</xdr:row>
      <xdr:rowOff>95222</xdr:rowOff>
    </xdr:to>
    <xdr:grpSp>
      <xdr:nvGrpSpPr>
        <xdr:cNvPr id="46" name="Grup 45">
          <a:extLst>
            <a:ext uri="{FF2B5EF4-FFF2-40B4-BE49-F238E27FC236}">
              <a16:creationId xmlns:a16="http://schemas.microsoft.com/office/drawing/2014/main" id="{605C8B72-6D4C-4999-A7E5-8A427175C7C7}"/>
            </a:ext>
          </a:extLst>
        </xdr:cNvPr>
        <xdr:cNvGrpSpPr/>
      </xdr:nvGrpSpPr>
      <xdr:grpSpPr>
        <a:xfrm>
          <a:off x="179297" y="43011411"/>
          <a:ext cx="12019429" cy="831576"/>
          <a:chOff x="114300" y="43500674"/>
          <a:chExt cx="10020300" cy="847725"/>
        </a:xfrm>
      </xdr:grpSpPr>
      <xdr:sp macro="" textlink="">
        <xdr:nvSpPr>
          <xdr:cNvPr id="47" name="Dikdörtgen 46">
            <a:extLst>
              <a:ext uri="{FF2B5EF4-FFF2-40B4-BE49-F238E27FC236}">
                <a16:creationId xmlns:a16="http://schemas.microsoft.com/office/drawing/2014/main" id="{CE0235D6-43A7-4297-B28F-76A11F403BBB}"/>
              </a:ext>
            </a:extLst>
          </xdr:cNvPr>
          <xdr:cNvSpPr/>
        </xdr:nvSpPr>
        <xdr:spPr>
          <a:xfrm>
            <a:off x="1143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8" name="Dikdörtgen 47">
            <a:extLst>
              <a:ext uri="{FF2B5EF4-FFF2-40B4-BE49-F238E27FC236}">
                <a16:creationId xmlns:a16="http://schemas.microsoft.com/office/drawing/2014/main" id="{7E11C10D-3EFF-3BC3-FEF1-85FC3DEA69C4}"/>
              </a:ext>
            </a:extLst>
          </xdr:cNvPr>
          <xdr:cNvSpPr/>
        </xdr:nvSpPr>
        <xdr:spPr>
          <a:xfrm>
            <a:off x="21336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9" name="Dikdörtgen 48">
            <a:extLst>
              <a:ext uri="{FF2B5EF4-FFF2-40B4-BE49-F238E27FC236}">
                <a16:creationId xmlns:a16="http://schemas.microsoft.com/office/drawing/2014/main" id="{88389A47-035A-2F7C-5247-F137F8A9FC3D}"/>
              </a:ext>
            </a:extLst>
          </xdr:cNvPr>
          <xdr:cNvSpPr/>
        </xdr:nvSpPr>
        <xdr:spPr>
          <a:xfrm>
            <a:off x="41529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50" name="Dikdörtgen 49">
            <a:extLst>
              <a:ext uri="{FF2B5EF4-FFF2-40B4-BE49-F238E27FC236}">
                <a16:creationId xmlns:a16="http://schemas.microsoft.com/office/drawing/2014/main" id="{C692EA08-4DD0-FF25-D3D1-25620C8FD407}"/>
              </a:ext>
            </a:extLst>
          </xdr:cNvPr>
          <xdr:cNvSpPr/>
        </xdr:nvSpPr>
        <xdr:spPr>
          <a:xfrm>
            <a:off x="61722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51" name="Dikdörtgen 50">
            <a:extLst>
              <a:ext uri="{FF2B5EF4-FFF2-40B4-BE49-F238E27FC236}">
                <a16:creationId xmlns:a16="http://schemas.microsoft.com/office/drawing/2014/main" id="{DB30B61C-3632-5F08-7444-7D394BD2032C}"/>
              </a:ext>
            </a:extLst>
          </xdr:cNvPr>
          <xdr:cNvSpPr/>
        </xdr:nvSpPr>
        <xdr:spPr>
          <a:xfrm>
            <a:off x="81915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clientData/>
  </xdr:twoCellAnchor>
  <xdr:twoCellAnchor>
    <xdr:from>
      <xdr:col>4</xdr:col>
      <xdr:colOff>2207559</xdr:colOff>
      <xdr:row>81</xdr:row>
      <xdr:rowOff>4482</xdr:rowOff>
    </xdr:from>
    <xdr:to>
      <xdr:col>4</xdr:col>
      <xdr:colOff>3424815</xdr:colOff>
      <xdr:row>82</xdr:row>
      <xdr:rowOff>194738</xdr:rowOff>
    </xdr:to>
    <xdr:sp macro="" textlink="">
      <xdr:nvSpPr>
        <xdr:cNvPr id="2" name="Metin kutusu 1">
          <a:extLst>
            <a:ext uri="{FF2B5EF4-FFF2-40B4-BE49-F238E27FC236}">
              <a16:creationId xmlns:a16="http://schemas.microsoft.com/office/drawing/2014/main" id="{D1BD4398-7CB9-418C-80FE-A482C8C4E6F9}"/>
            </a:ext>
          </a:extLst>
        </xdr:cNvPr>
        <xdr:cNvSpPr txBox="1"/>
      </xdr:nvSpPr>
      <xdr:spPr>
        <a:xfrm>
          <a:off x="3182471" y="42273070"/>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Erhan GÜNGÖR</a:t>
          </a:r>
        </a:p>
        <a:p>
          <a:pPr algn="ctr"/>
          <a:r>
            <a:rPr lang="tr-TR" sz="1100"/>
            <a:t>Elektrik Öğr.</a:t>
          </a:r>
        </a:p>
      </xdr:txBody>
    </xdr:sp>
    <xdr:clientData/>
  </xdr:twoCellAnchor>
  <xdr:twoCellAnchor>
    <xdr:from>
      <xdr:col>5</xdr:col>
      <xdr:colOff>936812</xdr:colOff>
      <xdr:row>80</xdr:row>
      <xdr:rowOff>235323</xdr:rowOff>
    </xdr:from>
    <xdr:to>
      <xdr:col>5</xdr:col>
      <xdr:colOff>2154068</xdr:colOff>
      <xdr:row>82</xdr:row>
      <xdr:rowOff>179050</xdr:rowOff>
    </xdr:to>
    <xdr:sp macro="" textlink="">
      <xdr:nvSpPr>
        <xdr:cNvPr id="3" name="Metin kutusu 2">
          <a:extLst>
            <a:ext uri="{FF2B5EF4-FFF2-40B4-BE49-F238E27FC236}">
              <a16:creationId xmlns:a16="http://schemas.microsoft.com/office/drawing/2014/main" id="{A88045AC-A017-402F-9FF4-03CB9C79CE66}"/>
            </a:ext>
          </a:extLst>
        </xdr:cNvPr>
        <xdr:cNvSpPr txBox="1"/>
      </xdr:nvSpPr>
      <xdr:spPr>
        <a:xfrm>
          <a:off x="5632077" y="42257382"/>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Kazım DEĞİRMENCİ</a:t>
          </a:r>
        </a:p>
        <a:p>
          <a:pPr algn="ctr"/>
          <a:r>
            <a:rPr lang="tr-TR" sz="1100"/>
            <a:t>Elektrik Öğr.</a:t>
          </a:r>
        </a:p>
      </xdr:txBody>
    </xdr:sp>
    <xdr:clientData/>
  </xdr:twoCellAnchor>
  <xdr:twoCellAnchor>
    <xdr:from>
      <xdr:col>5</xdr:col>
      <xdr:colOff>3375212</xdr:colOff>
      <xdr:row>81</xdr:row>
      <xdr:rowOff>6724</xdr:rowOff>
    </xdr:from>
    <xdr:to>
      <xdr:col>6</xdr:col>
      <xdr:colOff>872115</xdr:colOff>
      <xdr:row>82</xdr:row>
      <xdr:rowOff>196980</xdr:rowOff>
    </xdr:to>
    <xdr:sp macro="" textlink="">
      <xdr:nvSpPr>
        <xdr:cNvPr id="4" name="Metin kutusu 3">
          <a:extLst>
            <a:ext uri="{FF2B5EF4-FFF2-40B4-BE49-F238E27FC236}">
              <a16:creationId xmlns:a16="http://schemas.microsoft.com/office/drawing/2014/main" id="{BA900DCF-6D89-4080-99F2-0A908508E914}"/>
            </a:ext>
          </a:extLst>
        </xdr:cNvPr>
        <xdr:cNvSpPr txBox="1"/>
      </xdr:nvSpPr>
      <xdr:spPr>
        <a:xfrm>
          <a:off x="8070477" y="42275312"/>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Hüseyin AKSOY</a:t>
          </a:r>
        </a:p>
        <a:p>
          <a:pPr algn="ctr"/>
          <a:r>
            <a:rPr lang="tr-TR" sz="1100"/>
            <a:t>Elektrik Öğr.</a:t>
          </a:r>
        </a:p>
      </xdr:txBody>
    </xdr:sp>
    <xdr:clientData/>
  </xdr:twoCellAnchor>
  <xdr:twoCellAnchor>
    <xdr:from>
      <xdr:col>7</xdr:col>
      <xdr:colOff>546847</xdr:colOff>
      <xdr:row>81</xdr:row>
      <xdr:rowOff>13448</xdr:rowOff>
    </xdr:from>
    <xdr:to>
      <xdr:col>8</xdr:col>
      <xdr:colOff>385780</xdr:colOff>
      <xdr:row>82</xdr:row>
      <xdr:rowOff>203704</xdr:rowOff>
    </xdr:to>
    <xdr:sp macro="" textlink="">
      <xdr:nvSpPr>
        <xdr:cNvPr id="5" name="Metin kutusu 4">
          <a:extLst>
            <a:ext uri="{FF2B5EF4-FFF2-40B4-BE49-F238E27FC236}">
              <a16:creationId xmlns:a16="http://schemas.microsoft.com/office/drawing/2014/main" id="{6E47B028-FACC-4931-9364-D68BCE97EF79}"/>
            </a:ext>
          </a:extLst>
        </xdr:cNvPr>
        <xdr:cNvSpPr txBox="1"/>
      </xdr:nvSpPr>
      <xdr:spPr>
        <a:xfrm>
          <a:off x="10475259" y="42282036"/>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Ali ÖZDEMİR</a:t>
          </a:r>
        </a:p>
        <a:p>
          <a:pPr algn="ctr"/>
          <a:r>
            <a:rPr lang="tr-TR" sz="1100"/>
            <a:t>Elektrik Öğr.</a:t>
          </a:r>
        </a:p>
      </xdr:txBody>
    </xdr:sp>
    <xdr:clientData/>
  </xdr:twoCellAnchor>
  <xdr:twoCellAnchor>
    <xdr:from>
      <xdr:col>3</xdr:col>
      <xdr:colOff>33617</xdr:colOff>
      <xdr:row>81</xdr:row>
      <xdr:rowOff>0</xdr:rowOff>
    </xdr:from>
    <xdr:to>
      <xdr:col>4</xdr:col>
      <xdr:colOff>937108</xdr:colOff>
      <xdr:row>82</xdr:row>
      <xdr:rowOff>190256</xdr:rowOff>
    </xdr:to>
    <xdr:sp macro="" textlink="">
      <xdr:nvSpPr>
        <xdr:cNvPr id="14" name="Metin kutusu 13">
          <a:extLst>
            <a:ext uri="{FF2B5EF4-FFF2-40B4-BE49-F238E27FC236}">
              <a16:creationId xmlns:a16="http://schemas.microsoft.com/office/drawing/2014/main" id="{F715C53F-6382-42BC-907D-628413090207}"/>
            </a:ext>
          </a:extLst>
        </xdr:cNvPr>
        <xdr:cNvSpPr txBox="1"/>
      </xdr:nvSpPr>
      <xdr:spPr>
        <a:xfrm>
          <a:off x="694764" y="42268588"/>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Mehmet ÇAKMAK</a:t>
          </a:r>
        </a:p>
        <a:p>
          <a:pPr algn="ctr"/>
          <a:r>
            <a:rPr lang="tr-TR" sz="1100"/>
            <a:t>Zümre Başkanı</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78444</xdr:colOff>
      <xdr:row>80</xdr:row>
      <xdr:rowOff>65465</xdr:rowOff>
    </xdr:from>
    <xdr:to>
      <xdr:col>8</xdr:col>
      <xdr:colOff>891991</xdr:colOff>
      <xdr:row>83</xdr:row>
      <xdr:rowOff>165855</xdr:rowOff>
    </xdr:to>
    <xdr:grpSp>
      <xdr:nvGrpSpPr>
        <xdr:cNvPr id="38" name="Grup 37">
          <a:extLst>
            <a:ext uri="{FF2B5EF4-FFF2-40B4-BE49-F238E27FC236}">
              <a16:creationId xmlns:a16="http://schemas.microsoft.com/office/drawing/2014/main" id="{2A91781F-154C-4836-B67B-28FD189C68CD}"/>
            </a:ext>
          </a:extLst>
        </xdr:cNvPr>
        <xdr:cNvGrpSpPr/>
      </xdr:nvGrpSpPr>
      <xdr:grpSpPr>
        <a:xfrm>
          <a:off x="179297" y="40866083"/>
          <a:ext cx="12019429" cy="839978"/>
          <a:chOff x="114300" y="43500674"/>
          <a:chExt cx="10020300" cy="847725"/>
        </a:xfrm>
      </xdr:grpSpPr>
      <xdr:sp macro="" textlink="">
        <xdr:nvSpPr>
          <xdr:cNvPr id="45" name="Dikdörtgen 44">
            <a:extLst>
              <a:ext uri="{FF2B5EF4-FFF2-40B4-BE49-F238E27FC236}">
                <a16:creationId xmlns:a16="http://schemas.microsoft.com/office/drawing/2014/main" id="{5A6F7FDF-CC72-440D-9F1C-A22F02502DBE}"/>
              </a:ext>
            </a:extLst>
          </xdr:cNvPr>
          <xdr:cNvSpPr/>
        </xdr:nvSpPr>
        <xdr:spPr>
          <a:xfrm>
            <a:off x="1143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0" name="Dikdörtgen 39">
            <a:extLst>
              <a:ext uri="{FF2B5EF4-FFF2-40B4-BE49-F238E27FC236}">
                <a16:creationId xmlns:a16="http://schemas.microsoft.com/office/drawing/2014/main" id="{DC6173B9-DBD8-55D9-A8BD-A1F4F71320B0}"/>
              </a:ext>
            </a:extLst>
          </xdr:cNvPr>
          <xdr:cNvSpPr/>
        </xdr:nvSpPr>
        <xdr:spPr>
          <a:xfrm>
            <a:off x="21336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1" name="Dikdörtgen 40">
            <a:extLst>
              <a:ext uri="{FF2B5EF4-FFF2-40B4-BE49-F238E27FC236}">
                <a16:creationId xmlns:a16="http://schemas.microsoft.com/office/drawing/2014/main" id="{20F82EDB-25BC-B750-5896-84714E59663D}"/>
              </a:ext>
            </a:extLst>
          </xdr:cNvPr>
          <xdr:cNvSpPr/>
        </xdr:nvSpPr>
        <xdr:spPr>
          <a:xfrm>
            <a:off x="41529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2" name="Dikdörtgen 41">
            <a:extLst>
              <a:ext uri="{FF2B5EF4-FFF2-40B4-BE49-F238E27FC236}">
                <a16:creationId xmlns:a16="http://schemas.microsoft.com/office/drawing/2014/main" id="{667F213F-9D12-7A0F-7415-517E7927D67E}"/>
              </a:ext>
            </a:extLst>
          </xdr:cNvPr>
          <xdr:cNvSpPr/>
        </xdr:nvSpPr>
        <xdr:spPr>
          <a:xfrm>
            <a:off x="61722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3" name="Dikdörtgen 42">
            <a:extLst>
              <a:ext uri="{FF2B5EF4-FFF2-40B4-BE49-F238E27FC236}">
                <a16:creationId xmlns:a16="http://schemas.microsoft.com/office/drawing/2014/main" id="{432C4A6A-4E79-E758-C61D-0A0D3CF9EDCE}"/>
              </a:ext>
            </a:extLst>
          </xdr:cNvPr>
          <xdr:cNvSpPr/>
        </xdr:nvSpPr>
        <xdr:spPr>
          <a:xfrm>
            <a:off x="81915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clientData/>
  </xdr:twoCellAnchor>
  <xdr:twoCellAnchor>
    <xdr:from>
      <xdr:col>1</xdr:col>
      <xdr:colOff>78444</xdr:colOff>
      <xdr:row>84</xdr:row>
      <xdr:rowOff>3235</xdr:rowOff>
    </xdr:from>
    <xdr:to>
      <xdr:col>8</xdr:col>
      <xdr:colOff>891991</xdr:colOff>
      <xdr:row>87</xdr:row>
      <xdr:rowOff>95222</xdr:rowOff>
    </xdr:to>
    <xdr:grpSp>
      <xdr:nvGrpSpPr>
        <xdr:cNvPr id="46" name="Grup 45">
          <a:extLst>
            <a:ext uri="{FF2B5EF4-FFF2-40B4-BE49-F238E27FC236}">
              <a16:creationId xmlns:a16="http://schemas.microsoft.com/office/drawing/2014/main" id="{41567D5E-1E19-4A65-B392-267218685450}"/>
            </a:ext>
          </a:extLst>
        </xdr:cNvPr>
        <xdr:cNvGrpSpPr/>
      </xdr:nvGrpSpPr>
      <xdr:grpSpPr>
        <a:xfrm>
          <a:off x="179297" y="41789970"/>
          <a:ext cx="12019429" cy="831576"/>
          <a:chOff x="114300" y="43500674"/>
          <a:chExt cx="10020300" cy="847725"/>
        </a:xfrm>
      </xdr:grpSpPr>
      <xdr:sp macro="" textlink="">
        <xdr:nvSpPr>
          <xdr:cNvPr id="47" name="Dikdörtgen 46">
            <a:extLst>
              <a:ext uri="{FF2B5EF4-FFF2-40B4-BE49-F238E27FC236}">
                <a16:creationId xmlns:a16="http://schemas.microsoft.com/office/drawing/2014/main" id="{FD2B2C06-42F4-ADEC-1301-1CF6DE953234}"/>
              </a:ext>
            </a:extLst>
          </xdr:cNvPr>
          <xdr:cNvSpPr/>
        </xdr:nvSpPr>
        <xdr:spPr>
          <a:xfrm>
            <a:off x="1143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8" name="Dikdörtgen 47">
            <a:extLst>
              <a:ext uri="{FF2B5EF4-FFF2-40B4-BE49-F238E27FC236}">
                <a16:creationId xmlns:a16="http://schemas.microsoft.com/office/drawing/2014/main" id="{9B12A980-AA16-506A-512F-F0AC872FC1DA}"/>
              </a:ext>
            </a:extLst>
          </xdr:cNvPr>
          <xdr:cNvSpPr/>
        </xdr:nvSpPr>
        <xdr:spPr>
          <a:xfrm>
            <a:off x="21336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9" name="Dikdörtgen 48">
            <a:extLst>
              <a:ext uri="{FF2B5EF4-FFF2-40B4-BE49-F238E27FC236}">
                <a16:creationId xmlns:a16="http://schemas.microsoft.com/office/drawing/2014/main" id="{35BD2B81-0A5C-6B56-8146-75FD9EF9B5D8}"/>
              </a:ext>
            </a:extLst>
          </xdr:cNvPr>
          <xdr:cNvSpPr/>
        </xdr:nvSpPr>
        <xdr:spPr>
          <a:xfrm>
            <a:off x="41529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50" name="Dikdörtgen 49">
            <a:extLst>
              <a:ext uri="{FF2B5EF4-FFF2-40B4-BE49-F238E27FC236}">
                <a16:creationId xmlns:a16="http://schemas.microsoft.com/office/drawing/2014/main" id="{118D6AF0-E0F5-5772-021F-4C14F976037D}"/>
              </a:ext>
            </a:extLst>
          </xdr:cNvPr>
          <xdr:cNvSpPr/>
        </xdr:nvSpPr>
        <xdr:spPr>
          <a:xfrm>
            <a:off x="61722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51" name="Dikdörtgen 50">
            <a:extLst>
              <a:ext uri="{FF2B5EF4-FFF2-40B4-BE49-F238E27FC236}">
                <a16:creationId xmlns:a16="http://schemas.microsoft.com/office/drawing/2014/main" id="{1064CC88-4D14-83CE-823F-F5085D8FFE9C}"/>
              </a:ext>
            </a:extLst>
          </xdr:cNvPr>
          <xdr:cNvSpPr/>
        </xdr:nvSpPr>
        <xdr:spPr>
          <a:xfrm>
            <a:off x="81915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clientData/>
  </xdr:twoCellAnchor>
  <xdr:twoCellAnchor>
    <xdr:from>
      <xdr:col>3</xdr:col>
      <xdr:colOff>145679</xdr:colOff>
      <xdr:row>80</xdr:row>
      <xdr:rowOff>199936</xdr:rowOff>
    </xdr:from>
    <xdr:to>
      <xdr:col>4</xdr:col>
      <xdr:colOff>1049170</xdr:colOff>
      <xdr:row>82</xdr:row>
      <xdr:rowOff>143664</xdr:rowOff>
    </xdr:to>
    <xdr:sp macro="" textlink="">
      <xdr:nvSpPr>
        <xdr:cNvPr id="2" name="Metin kutusu 1">
          <a:extLst>
            <a:ext uri="{FF2B5EF4-FFF2-40B4-BE49-F238E27FC236}">
              <a16:creationId xmlns:a16="http://schemas.microsoft.com/office/drawing/2014/main" id="{45FFF9AE-CC66-420A-8857-12822C96C264}"/>
            </a:ext>
          </a:extLst>
        </xdr:cNvPr>
        <xdr:cNvSpPr txBox="1"/>
      </xdr:nvSpPr>
      <xdr:spPr>
        <a:xfrm>
          <a:off x="806826" y="41000554"/>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Mehmet ÇAKMAK</a:t>
          </a:r>
        </a:p>
        <a:p>
          <a:pPr algn="ctr"/>
          <a:r>
            <a:rPr lang="tr-TR" sz="1100"/>
            <a:t>Zümre Başkanı</a:t>
          </a:r>
        </a:p>
      </xdr:txBody>
    </xdr:sp>
    <xdr:clientData/>
  </xdr:twoCellAnchor>
  <xdr:twoCellAnchor>
    <xdr:from>
      <xdr:col>4</xdr:col>
      <xdr:colOff>2061885</xdr:colOff>
      <xdr:row>80</xdr:row>
      <xdr:rowOff>226831</xdr:rowOff>
    </xdr:from>
    <xdr:to>
      <xdr:col>4</xdr:col>
      <xdr:colOff>3279141</xdr:colOff>
      <xdr:row>82</xdr:row>
      <xdr:rowOff>170559</xdr:rowOff>
    </xdr:to>
    <xdr:sp macro="" textlink="">
      <xdr:nvSpPr>
        <xdr:cNvPr id="3" name="Metin kutusu 2">
          <a:extLst>
            <a:ext uri="{FF2B5EF4-FFF2-40B4-BE49-F238E27FC236}">
              <a16:creationId xmlns:a16="http://schemas.microsoft.com/office/drawing/2014/main" id="{E9E47ADE-EE98-474C-8C5F-4789436861AF}"/>
            </a:ext>
          </a:extLst>
        </xdr:cNvPr>
        <xdr:cNvSpPr txBox="1"/>
      </xdr:nvSpPr>
      <xdr:spPr>
        <a:xfrm>
          <a:off x="3036797" y="41027449"/>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Erhan GÜNGÖR</a:t>
          </a:r>
        </a:p>
        <a:p>
          <a:pPr algn="ctr"/>
          <a:r>
            <a:rPr lang="tr-TR" sz="1100"/>
            <a:t>Elektrik Öğr.</a:t>
          </a:r>
        </a:p>
      </xdr:txBody>
    </xdr:sp>
    <xdr:clientData/>
  </xdr:twoCellAnchor>
  <xdr:twoCellAnchor>
    <xdr:from>
      <xdr:col>5</xdr:col>
      <xdr:colOff>791138</xdr:colOff>
      <xdr:row>80</xdr:row>
      <xdr:rowOff>211143</xdr:rowOff>
    </xdr:from>
    <xdr:to>
      <xdr:col>5</xdr:col>
      <xdr:colOff>2008394</xdr:colOff>
      <xdr:row>82</xdr:row>
      <xdr:rowOff>154871</xdr:rowOff>
    </xdr:to>
    <xdr:sp macro="" textlink="">
      <xdr:nvSpPr>
        <xdr:cNvPr id="4" name="Metin kutusu 3">
          <a:extLst>
            <a:ext uri="{FF2B5EF4-FFF2-40B4-BE49-F238E27FC236}">
              <a16:creationId xmlns:a16="http://schemas.microsoft.com/office/drawing/2014/main" id="{91B4C2D2-8864-46B7-AE6E-99EE5292D936}"/>
            </a:ext>
          </a:extLst>
        </xdr:cNvPr>
        <xdr:cNvSpPr txBox="1"/>
      </xdr:nvSpPr>
      <xdr:spPr>
        <a:xfrm>
          <a:off x="5486403" y="41011761"/>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Kazım DEĞİRMENCİ</a:t>
          </a:r>
        </a:p>
        <a:p>
          <a:pPr algn="ctr"/>
          <a:r>
            <a:rPr lang="tr-TR" sz="1100"/>
            <a:t>Elektrik Öğr.</a:t>
          </a:r>
        </a:p>
      </xdr:txBody>
    </xdr:sp>
    <xdr:clientData/>
  </xdr:twoCellAnchor>
  <xdr:twoCellAnchor>
    <xdr:from>
      <xdr:col>5</xdr:col>
      <xdr:colOff>3229538</xdr:colOff>
      <xdr:row>80</xdr:row>
      <xdr:rowOff>229073</xdr:rowOff>
    </xdr:from>
    <xdr:to>
      <xdr:col>6</xdr:col>
      <xdr:colOff>726441</xdr:colOff>
      <xdr:row>82</xdr:row>
      <xdr:rowOff>172801</xdr:rowOff>
    </xdr:to>
    <xdr:sp macro="" textlink="">
      <xdr:nvSpPr>
        <xdr:cNvPr id="5" name="Metin kutusu 4">
          <a:extLst>
            <a:ext uri="{FF2B5EF4-FFF2-40B4-BE49-F238E27FC236}">
              <a16:creationId xmlns:a16="http://schemas.microsoft.com/office/drawing/2014/main" id="{C4849F9B-16B2-4F6D-AF6C-9F22D0AAD497}"/>
            </a:ext>
          </a:extLst>
        </xdr:cNvPr>
        <xdr:cNvSpPr txBox="1"/>
      </xdr:nvSpPr>
      <xdr:spPr>
        <a:xfrm>
          <a:off x="7924803" y="41029691"/>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Hüseyin AKSOY</a:t>
          </a:r>
        </a:p>
        <a:p>
          <a:pPr algn="ctr"/>
          <a:r>
            <a:rPr lang="tr-TR" sz="1100"/>
            <a:t>Elektrik Öğr.</a:t>
          </a:r>
        </a:p>
      </xdr:txBody>
    </xdr:sp>
    <xdr:clientData/>
  </xdr:twoCellAnchor>
  <xdr:twoCellAnchor>
    <xdr:from>
      <xdr:col>7</xdr:col>
      <xdr:colOff>401173</xdr:colOff>
      <xdr:row>80</xdr:row>
      <xdr:rowOff>235797</xdr:rowOff>
    </xdr:from>
    <xdr:to>
      <xdr:col>8</xdr:col>
      <xdr:colOff>240106</xdr:colOff>
      <xdr:row>82</xdr:row>
      <xdr:rowOff>179525</xdr:rowOff>
    </xdr:to>
    <xdr:sp macro="" textlink="">
      <xdr:nvSpPr>
        <xdr:cNvPr id="6" name="Metin kutusu 5">
          <a:extLst>
            <a:ext uri="{FF2B5EF4-FFF2-40B4-BE49-F238E27FC236}">
              <a16:creationId xmlns:a16="http://schemas.microsoft.com/office/drawing/2014/main" id="{A8992E0B-0446-4109-A03F-9FFB27947A11}"/>
            </a:ext>
          </a:extLst>
        </xdr:cNvPr>
        <xdr:cNvSpPr txBox="1"/>
      </xdr:nvSpPr>
      <xdr:spPr>
        <a:xfrm>
          <a:off x="10329585" y="41036415"/>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Ali ÖZDEMİR</a:t>
          </a:r>
        </a:p>
        <a:p>
          <a:pPr algn="ctr"/>
          <a:r>
            <a:rPr lang="tr-TR" sz="1100"/>
            <a:t>Elektrik Öğr.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78444</xdr:colOff>
      <xdr:row>80</xdr:row>
      <xdr:rowOff>65465</xdr:rowOff>
    </xdr:from>
    <xdr:to>
      <xdr:col>8</xdr:col>
      <xdr:colOff>891991</xdr:colOff>
      <xdr:row>83</xdr:row>
      <xdr:rowOff>165855</xdr:rowOff>
    </xdr:to>
    <xdr:grpSp>
      <xdr:nvGrpSpPr>
        <xdr:cNvPr id="38" name="Grup 37">
          <a:extLst>
            <a:ext uri="{FF2B5EF4-FFF2-40B4-BE49-F238E27FC236}">
              <a16:creationId xmlns:a16="http://schemas.microsoft.com/office/drawing/2014/main" id="{85B79ED1-FAE5-44DB-A5AF-A2EE0A489523}"/>
            </a:ext>
          </a:extLst>
        </xdr:cNvPr>
        <xdr:cNvGrpSpPr/>
      </xdr:nvGrpSpPr>
      <xdr:grpSpPr>
        <a:xfrm>
          <a:off x="179297" y="40754024"/>
          <a:ext cx="12019429" cy="839978"/>
          <a:chOff x="114300" y="43500674"/>
          <a:chExt cx="10020300" cy="847725"/>
        </a:xfrm>
      </xdr:grpSpPr>
      <xdr:sp macro="" textlink="">
        <xdr:nvSpPr>
          <xdr:cNvPr id="45" name="Dikdörtgen 44">
            <a:extLst>
              <a:ext uri="{FF2B5EF4-FFF2-40B4-BE49-F238E27FC236}">
                <a16:creationId xmlns:a16="http://schemas.microsoft.com/office/drawing/2014/main" id="{84CB3586-8A03-D411-32B4-26D3DF3AC221}"/>
              </a:ext>
            </a:extLst>
          </xdr:cNvPr>
          <xdr:cNvSpPr/>
        </xdr:nvSpPr>
        <xdr:spPr>
          <a:xfrm>
            <a:off x="1143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0" name="Dikdörtgen 39">
            <a:extLst>
              <a:ext uri="{FF2B5EF4-FFF2-40B4-BE49-F238E27FC236}">
                <a16:creationId xmlns:a16="http://schemas.microsoft.com/office/drawing/2014/main" id="{1D6812AA-7534-652C-A467-A006BF6C531D}"/>
              </a:ext>
            </a:extLst>
          </xdr:cNvPr>
          <xdr:cNvSpPr/>
        </xdr:nvSpPr>
        <xdr:spPr>
          <a:xfrm>
            <a:off x="21336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1" name="Dikdörtgen 40">
            <a:extLst>
              <a:ext uri="{FF2B5EF4-FFF2-40B4-BE49-F238E27FC236}">
                <a16:creationId xmlns:a16="http://schemas.microsoft.com/office/drawing/2014/main" id="{3103EA64-B7D8-A8F9-F289-2BDA14009856}"/>
              </a:ext>
            </a:extLst>
          </xdr:cNvPr>
          <xdr:cNvSpPr/>
        </xdr:nvSpPr>
        <xdr:spPr>
          <a:xfrm>
            <a:off x="41529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2" name="Dikdörtgen 41">
            <a:extLst>
              <a:ext uri="{FF2B5EF4-FFF2-40B4-BE49-F238E27FC236}">
                <a16:creationId xmlns:a16="http://schemas.microsoft.com/office/drawing/2014/main" id="{33C60A66-3B42-3C02-2452-DB585A6B4FBB}"/>
              </a:ext>
            </a:extLst>
          </xdr:cNvPr>
          <xdr:cNvSpPr/>
        </xdr:nvSpPr>
        <xdr:spPr>
          <a:xfrm>
            <a:off x="61722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3" name="Dikdörtgen 42">
            <a:extLst>
              <a:ext uri="{FF2B5EF4-FFF2-40B4-BE49-F238E27FC236}">
                <a16:creationId xmlns:a16="http://schemas.microsoft.com/office/drawing/2014/main" id="{816923A6-9D0A-6F51-9F84-E1D9A4BF693F}"/>
              </a:ext>
            </a:extLst>
          </xdr:cNvPr>
          <xdr:cNvSpPr/>
        </xdr:nvSpPr>
        <xdr:spPr>
          <a:xfrm>
            <a:off x="81915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clientData/>
  </xdr:twoCellAnchor>
  <xdr:twoCellAnchor>
    <xdr:from>
      <xdr:col>1</xdr:col>
      <xdr:colOff>78444</xdr:colOff>
      <xdr:row>84</xdr:row>
      <xdr:rowOff>3235</xdr:rowOff>
    </xdr:from>
    <xdr:to>
      <xdr:col>8</xdr:col>
      <xdr:colOff>891991</xdr:colOff>
      <xdr:row>87</xdr:row>
      <xdr:rowOff>95222</xdr:rowOff>
    </xdr:to>
    <xdr:grpSp>
      <xdr:nvGrpSpPr>
        <xdr:cNvPr id="46" name="Grup 45">
          <a:extLst>
            <a:ext uri="{FF2B5EF4-FFF2-40B4-BE49-F238E27FC236}">
              <a16:creationId xmlns:a16="http://schemas.microsoft.com/office/drawing/2014/main" id="{568981A1-E23F-4B98-B2EB-659504FE1BE2}"/>
            </a:ext>
          </a:extLst>
        </xdr:cNvPr>
        <xdr:cNvGrpSpPr/>
      </xdr:nvGrpSpPr>
      <xdr:grpSpPr>
        <a:xfrm>
          <a:off x="179297" y="41677911"/>
          <a:ext cx="12019429" cy="831576"/>
          <a:chOff x="114300" y="43500674"/>
          <a:chExt cx="10020300" cy="847725"/>
        </a:xfrm>
      </xdr:grpSpPr>
      <xdr:sp macro="" textlink="">
        <xdr:nvSpPr>
          <xdr:cNvPr id="47" name="Dikdörtgen 46">
            <a:extLst>
              <a:ext uri="{FF2B5EF4-FFF2-40B4-BE49-F238E27FC236}">
                <a16:creationId xmlns:a16="http://schemas.microsoft.com/office/drawing/2014/main" id="{1E8552DC-8F5F-D730-1A5D-5FFE827B64CD}"/>
              </a:ext>
            </a:extLst>
          </xdr:cNvPr>
          <xdr:cNvSpPr/>
        </xdr:nvSpPr>
        <xdr:spPr>
          <a:xfrm>
            <a:off x="1143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8" name="Dikdörtgen 47">
            <a:extLst>
              <a:ext uri="{FF2B5EF4-FFF2-40B4-BE49-F238E27FC236}">
                <a16:creationId xmlns:a16="http://schemas.microsoft.com/office/drawing/2014/main" id="{7DAA0D39-2E4B-69D7-476D-882ACDD31E54}"/>
              </a:ext>
            </a:extLst>
          </xdr:cNvPr>
          <xdr:cNvSpPr/>
        </xdr:nvSpPr>
        <xdr:spPr>
          <a:xfrm>
            <a:off x="21336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9" name="Dikdörtgen 48">
            <a:extLst>
              <a:ext uri="{FF2B5EF4-FFF2-40B4-BE49-F238E27FC236}">
                <a16:creationId xmlns:a16="http://schemas.microsoft.com/office/drawing/2014/main" id="{811FD2B5-1702-A83B-4CA7-0725C183C5CA}"/>
              </a:ext>
            </a:extLst>
          </xdr:cNvPr>
          <xdr:cNvSpPr/>
        </xdr:nvSpPr>
        <xdr:spPr>
          <a:xfrm>
            <a:off x="41529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50" name="Dikdörtgen 49">
            <a:extLst>
              <a:ext uri="{FF2B5EF4-FFF2-40B4-BE49-F238E27FC236}">
                <a16:creationId xmlns:a16="http://schemas.microsoft.com/office/drawing/2014/main" id="{5BCC1815-7181-A6DF-C9DF-5F5B49F0AF6F}"/>
              </a:ext>
            </a:extLst>
          </xdr:cNvPr>
          <xdr:cNvSpPr/>
        </xdr:nvSpPr>
        <xdr:spPr>
          <a:xfrm>
            <a:off x="61722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51" name="Dikdörtgen 50">
            <a:extLst>
              <a:ext uri="{FF2B5EF4-FFF2-40B4-BE49-F238E27FC236}">
                <a16:creationId xmlns:a16="http://schemas.microsoft.com/office/drawing/2014/main" id="{D8BD7AA2-51E2-49C5-1DCD-4597A5F6A43A}"/>
              </a:ext>
            </a:extLst>
          </xdr:cNvPr>
          <xdr:cNvSpPr/>
        </xdr:nvSpPr>
        <xdr:spPr>
          <a:xfrm>
            <a:off x="81915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clientData/>
  </xdr:twoCellAnchor>
  <xdr:twoCellAnchor>
    <xdr:from>
      <xdr:col>3</xdr:col>
      <xdr:colOff>67235</xdr:colOff>
      <xdr:row>81</xdr:row>
      <xdr:rowOff>11206</xdr:rowOff>
    </xdr:from>
    <xdr:to>
      <xdr:col>4</xdr:col>
      <xdr:colOff>970726</xdr:colOff>
      <xdr:row>82</xdr:row>
      <xdr:rowOff>201462</xdr:rowOff>
    </xdr:to>
    <xdr:sp macro="" textlink="">
      <xdr:nvSpPr>
        <xdr:cNvPr id="2" name="Metin kutusu 1">
          <a:extLst>
            <a:ext uri="{FF2B5EF4-FFF2-40B4-BE49-F238E27FC236}">
              <a16:creationId xmlns:a16="http://schemas.microsoft.com/office/drawing/2014/main" id="{F0D948DE-8F52-4115-95B5-54F47592B26D}"/>
            </a:ext>
          </a:extLst>
        </xdr:cNvPr>
        <xdr:cNvSpPr txBox="1"/>
      </xdr:nvSpPr>
      <xdr:spPr>
        <a:xfrm>
          <a:off x="728382" y="40946294"/>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Mehmet ÇAKMAK</a:t>
          </a:r>
        </a:p>
        <a:p>
          <a:pPr algn="ctr"/>
          <a:r>
            <a:rPr lang="tr-TR" sz="1100"/>
            <a:t>Zümre Başkanı</a:t>
          </a:r>
        </a:p>
      </xdr:txBody>
    </xdr:sp>
    <xdr:clientData/>
  </xdr:twoCellAnchor>
  <xdr:twoCellAnchor>
    <xdr:from>
      <xdr:col>4</xdr:col>
      <xdr:colOff>1983441</xdr:colOff>
      <xdr:row>81</xdr:row>
      <xdr:rowOff>38101</xdr:rowOff>
    </xdr:from>
    <xdr:to>
      <xdr:col>4</xdr:col>
      <xdr:colOff>3200697</xdr:colOff>
      <xdr:row>82</xdr:row>
      <xdr:rowOff>228357</xdr:rowOff>
    </xdr:to>
    <xdr:sp macro="" textlink="">
      <xdr:nvSpPr>
        <xdr:cNvPr id="3" name="Metin kutusu 2">
          <a:extLst>
            <a:ext uri="{FF2B5EF4-FFF2-40B4-BE49-F238E27FC236}">
              <a16:creationId xmlns:a16="http://schemas.microsoft.com/office/drawing/2014/main" id="{E946951E-3B40-48D3-9475-E3027BA0365E}"/>
            </a:ext>
          </a:extLst>
        </xdr:cNvPr>
        <xdr:cNvSpPr txBox="1"/>
      </xdr:nvSpPr>
      <xdr:spPr>
        <a:xfrm>
          <a:off x="2958353" y="40973189"/>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Erhan GÜNGÖR</a:t>
          </a:r>
        </a:p>
        <a:p>
          <a:pPr algn="ctr"/>
          <a:r>
            <a:rPr lang="tr-TR" sz="1100"/>
            <a:t>Elektrik Öğr.</a:t>
          </a:r>
        </a:p>
      </xdr:txBody>
    </xdr:sp>
    <xdr:clientData/>
  </xdr:twoCellAnchor>
  <xdr:twoCellAnchor>
    <xdr:from>
      <xdr:col>5</xdr:col>
      <xdr:colOff>712694</xdr:colOff>
      <xdr:row>81</xdr:row>
      <xdr:rowOff>22413</xdr:rowOff>
    </xdr:from>
    <xdr:to>
      <xdr:col>5</xdr:col>
      <xdr:colOff>1929950</xdr:colOff>
      <xdr:row>82</xdr:row>
      <xdr:rowOff>212669</xdr:rowOff>
    </xdr:to>
    <xdr:sp macro="" textlink="">
      <xdr:nvSpPr>
        <xdr:cNvPr id="4" name="Metin kutusu 3">
          <a:extLst>
            <a:ext uri="{FF2B5EF4-FFF2-40B4-BE49-F238E27FC236}">
              <a16:creationId xmlns:a16="http://schemas.microsoft.com/office/drawing/2014/main" id="{5D1D1E51-2B13-4448-B515-75C81FA179F2}"/>
            </a:ext>
          </a:extLst>
        </xdr:cNvPr>
        <xdr:cNvSpPr txBox="1"/>
      </xdr:nvSpPr>
      <xdr:spPr>
        <a:xfrm>
          <a:off x="5407959" y="40957501"/>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Kazım DEĞİRMENCİ</a:t>
          </a:r>
        </a:p>
        <a:p>
          <a:pPr algn="ctr"/>
          <a:r>
            <a:rPr lang="tr-TR" sz="1100"/>
            <a:t>Elektrik Öğr.</a:t>
          </a:r>
        </a:p>
      </xdr:txBody>
    </xdr:sp>
    <xdr:clientData/>
  </xdr:twoCellAnchor>
  <xdr:twoCellAnchor>
    <xdr:from>
      <xdr:col>5</xdr:col>
      <xdr:colOff>3151094</xdr:colOff>
      <xdr:row>81</xdr:row>
      <xdr:rowOff>40343</xdr:rowOff>
    </xdr:from>
    <xdr:to>
      <xdr:col>6</xdr:col>
      <xdr:colOff>647997</xdr:colOff>
      <xdr:row>82</xdr:row>
      <xdr:rowOff>230599</xdr:rowOff>
    </xdr:to>
    <xdr:sp macro="" textlink="">
      <xdr:nvSpPr>
        <xdr:cNvPr id="5" name="Metin kutusu 4">
          <a:extLst>
            <a:ext uri="{FF2B5EF4-FFF2-40B4-BE49-F238E27FC236}">
              <a16:creationId xmlns:a16="http://schemas.microsoft.com/office/drawing/2014/main" id="{0AB3E2A9-FED2-4C26-9DF6-D20462FE58BD}"/>
            </a:ext>
          </a:extLst>
        </xdr:cNvPr>
        <xdr:cNvSpPr txBox="1"/>
      </xdr:nvSpPr>
      <xdr:spPr>
        <a:xfrm>
          <a:off x="7846359" y="40975431"/>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Hüseyin AKSOY</a:t>
          </a:r>
        </a:p>
        <a:p>
          <a:pPr algn="ctr"/>
          <a:r>
            <a:rPr lang="tr-TR" sz="1100"/>
            <a:t>Elektrik Öğr.</a:t>
          </a:r>
        </a:p>
      </xdr:txBody>
    </xdr:sp>
    <xdr:clientData/>
  </xdr:twoCellAnchor>
  <xdr:twoCellAnchor>
    <xdr:from>
      <xdr:col>7</xdr:col>
      <xdr:colOff>322729</xdr:colOff>
      <xdr:row>81</xdr:row>
      <xdr:rowOff>47067</xdr:rowOff>
    </xdr:from>
    <xdr:to>
      <xdr:col>8</xdr:col>
      <xdr:colOff>161662</xdr:colOff>
      <xdr:row>82</xdr:row>
      <xdr:rowOff>237323</xdr:rowOff>
    </xdr:to>
    <xdr:sp macro="" textlink="">
      <xdr:nvSpPr>
        <xdr:cNvPr id="6" name="Metin kutusu 5">
          <a:extLst>
            <a:ext uri="{FF2B5EF4-FFF2-40B4-BE49-F238E27FC236}">
              <a16:creationId xmlns:a16="http://schemas.microsoft.com/office/drawing/2014/main" id="{C8C45525-5530-4CCA-98AC-9C83856E4735}"/>
            </a:ext>
          </a:extLst>
        </xdr:cNvPr>
        <xdr:cNvSpPr txBox="1"/>
      </xdr:nvSpPr>
      <xdr:spPr>
        <a:xfrm>
          <a:off x="10251141" y="40982155"/>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Ali ÖZDEMİR</a:t>
          </a:r>
        </a:p>
        <a:p>
          <a:pPr algn="ctr"/>
          <a:r>
            <a:rPr lang="tr-TR" sz="1100"/>
            <a:t>Elektrik Öğr.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78444</xdr:colOff>
      <xdr:row>80</xdr:row>
      <xdr:rowOff>65465</xdr:rowOff>
    </xdr:from>
    <xdr:to>
      <xdr:col>8</xdr:col>
      <xdr:colOff>891991</xdr:colOff>
      <xdr:row>83</xdr:row>
      <xdr:rowOff>165855</xdr:rowOff>
    </xdr:to>
    <xdr:grpSp>
      <xdr:nvGrpSpPr>
        <xdr:cNvPr id="38" name="Grup 37">
          <a:extLst>
            <a:ext uri="{FF2B5EF4-FFF2-40B4-BE49-F238E27FC236}">
              <a16:creationId xmlns:a16="http://schemas.microsoft.com/office/drawing/2014/main" id="{A84A0DC2-22EB-42D6-90BC-027145C705AF}"/>
            </a:ext>
          </a:extLst>
        </xdr:cNvPr>
        <xdr:cNvGrpSpPr/>
      </xdr:nvGrpSpPr>
      <xdr:grpSpPr>
        <a:xfrm>
          <a:off x="179297" y="74136347"/>
          <a:ext cx="12019429" cy="839979"/>
          <a:chOff x="114300" y="43500674"/>
          <a:chExt cx="10020300" cy="847725"/>
        </a:xfrm>
      </xdr:grpSpPr>
      <xdr:sp macro="" textlink="">
        <xdr:nvSpPr>
          <xdr:cNvPr id="45" name="Dikdörtgen 44">
            <a:extLst>
              <a:ext uri="{FF2B5EF4-FFF2-40B4-BE49-F238E27FC236}">
                <a16:creationId xmlns:a16="http://schemas.microsoft.com/office/drawing/2014/main" id="{61B3CFC9-36B1-FEF8-12C3-ACCF775AB3C6}"/>
              </a:ext>
            </a:extLst>
          </xdr:cNvPr>
          <xdr:cNvSpPr/>
        </xdr:nvSpPr>
        <xdr:spPr>
          <a:xfrm>
            <a:off x="1143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0" name="Dikdörtgen 39">
            <a:extLst>
              <a:ext uri="{FF2B5EF4-FFF2-40B4-BE49-F238E27FC236}">
                <a16:creationId xmlns:a16="http://schemas.microsoft.com/office/drawing/2014/main" id="{02937482-44A2-EAFC-BF1D-388694029281}"/>
              </a:ext>
            </a:extLst>
          </xdr:cNvPr>
          <xdr:cNvSpPr/>
        </xdr:nvSpPr>
        <xdr:spPr>
          <a:xfrm>
            <a:off x="21336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1" name="Dikdörtgen 40">
            <a:extLst>
              <a:ext uri="{FF2B5EF4-FFF2-40B4-BE49-F238E27FC236}">
                <a16:creationId xmlns:a16="http://schemas.microsoft.com/office/drawing/2014/main" id="{6D64C83F-5FEC-123B-48E2-B79F2EAFC746}"/>
              </a:ext>
            </a:extLst>
          </xdr:cNvPr>
          <xdr:cNvSpPr/>
        </xdr:nvSpPr>
        <xdr:spPr>
          <a:xfrm>
            <a:off x="41529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2" name="Dikdörtgen 41">
            <a:extLst>
              <a:ext uri="{FF2B5EF4-FFF2-40B4-BE49-F238E27FC236}">
                <a16:creationId xmlns:a16="http://schemas.microsoft.com/office/drawing/2014/main" id="{FFD5FAC3-5212-6103-56A4-7152A9005DB9}"/>
              </a:ext>
            </a:extLst>
          </xdr:cNvPr>
          <xdr:cNvSpPr/>
        </xdr:nvSpPr>
        <xdr:spPr>
          <a:xfrm>
            <a:off x="61722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3" name="Dikdörtgen 42">
            <a:extLst>
              <a:ext uri="{FF2B5EF4-FFF2-40B4-BE49-F238E27FC236}">
                <a16:creationId xmlns:a16="http://schemas.microsoft.com/office/drawing/2014/main" id="{AF1CD36C-27B0-F6D0-C742-E48BBF5EE6BB}"/>
              </a:ext>
            </a:extLst>
          </xdr:cNvPr>
          <xdr:cNvSpPr/>
        </xdr:nvSpPr>
        <xdr:spPr>
          <a:xfrm>
            <a:off x="81915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clientData/>
  </xdr:twoCellAnchor>
  <xdr:twoCellAnchor>
    <xdr:from>
      <xdr:col>1</xdr:col>
      <xdr:colOff>78444</xdr:colOff>
      <xdr:row>84</xdr:row>
      <xdr:rowOff>3235</xdr:rowOff>
    </xdr:from>
    <xdr:to>
      <xdr:col>8</xdr:col>
      <xdr:colOff>891991</xdr:colOff>
      <xdr:row>87</xdr:row>
      <xdr:rowOff>95222</xdr:rowOff>
    </xdr:to>
    <xdr:grpSp>
      <xdr:nvGrpSpPr>
        <xdr:cNvPr id="46" name="Grup 45">
          <a:extLst>
            <a:ext uri="{FF2B5EF4-FFF2-40B4-BE49-F238E27FC236}">
              <a16:creationId xmlns:a16="http://schemas.microsoft.com/office/drawing/2014/main" id="{678CB755-9166-4669-BDA1-9A5FD18B4B27}"/>
            </a:ext>
          </a:extLst>
        </xdr:cNvPr>
        <xdr:cNvGrpSpPr/>
      </xdr:nvGrpSpPr>
      <xdr:grpSpPr>
        <a:xfrm>
          <a:off x="179297" y="75060235"/>
          <a:ext cx="12019429" cy="831575"/>
          <a:chOff x="114300" y="43500674"/>
          <a:chExt cx="10020300" cy="847725"/>
        </a:xfrm>
      </xdr:grpSpPr>
      <xdr:sp macro="" textlink="">
        <xdr:nvSpPr>
          <xdr:cNvPr id="47" name="Dikdörtgen 46">
            <a:extLst>
              <a:ext uri="{FF2B5EF4-FFF2-40B4-BE49-F238E27FC236}">
                <a16:creationId xmlns:a16="http://schemas.microsoft.com/office/drawing/2014/main" id="{5A5BC079-41FA-9084-1F53-5BC731874C39}"/>
              </a:ext>
            </a:extLst>
          </xdr:cNvPr>
          <xdr:cNvSpPr/>
        </xdr:nvSpPr>
        <xdr:spPr>
          <a:xfrm>
            <a:off x="1143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8" name="Dikdörtgen 47">
            <a:extLst>
              <a:ext uri="{FF2B5EF4-FFF2-40B4-BE49-F238E27FC236}">
                <a16:creationId xmlns:a16="http://schemas.microsoft.com/office/drawing/2014/main" id="{83A13D8D-0C78-992C-5375-3F4EBB058EF9}"/>
              </a:ext>
            </a:extLst>
          </xdr:cNvPr>
          <xdr:cNvSpPr/>
        </xdr:nvSpPr>
        <xdr:spPr>
          <a:xfrm>
            <a:off x="21336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9" name="Dikdörtgen 48">
            <a:extLst>
              <a:ext uri="{FF2B5EF4-FFF2-40B4-BE49-F238E27FC236}">
                <a16:creationId xmlns:a16="http://schemas.microsoft.com/office/drawing/2014/main" id="{56A73EB5-AADE-4DD6-4C81-ADB35F4FE7E9}"/>
              </a:ext>
            </a:extLst>
          </xdr:cNvPr>
          <xdr:cNvSpPr/>
        </xdr:nvSpPr>
        <xdr:spPr>
          <a:xfrm>
            <a:off x="41529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50" name="Dikdörtgen 49">
            <a:extLst>
              <a:ext uri="{FF2B5EF4-FFF2-40B4-BE49-F238E27FC236}">
                <a16:creationId xmlns:a16="http://schemas.microsoft.com/office/drawing/2014/main" id="{A55C20FF-1D7A-150C-8AE7-3985D1D448D0}"/>
              </a:ext>
            </a:extLst>
          </xdr:cNvPr>
          <xdr:cNvSpPr/>
        </xdr:nvSpPr>
        <xdr:spPr>
          <a:xfrm>
            <a:off x="61722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51" name="Dikdörtgen 50">
            <a:extLst>
              <a:ext uri="{FF2B5EF4-FFF2-40B4-BE49-F238E27FC236}">
                <a16:creationId xmlns:a16="http://schemas.microsoft.com/office/drawing/2014/main" id="{EAF83769-414E-6FE1-AF83-154A3B0B184F}"/>
              </a:ext>
            </a:extLst>
          </xdr:cNvPr>
          <xdr:cNvSpPr/>
        </xdr:nvSpPr>
        <xdr:spPr>
          <a:xfrm>
            <a:off x="81915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clientData/>
  </xdr:twoCellAnchor>
  <xdr:twoCellAnchor>
    <xdr:from>
      <xdr:col>3</xdr:col>
      <xdr:colOff>134471</xdr:colOff>
      <xdr:row>80</xdr:row>
      <xdr:rowOff>235323</xdr:rowOff>
    </xdr:from>
    <xdr:to>
      <xdr:col>4</xdr:col>
      <xdr:colOff>1037962</xdr:colOff>
      <xdr:row>82</xdr:row>
      <xdr:rowOff>179050</xdr:rowOff>
    </xdr:to>
    <xdr:sp macro="" textlink="">
      <xdr:nvSpPr>
        <xdr:cNvPr id="2" name="Metin kutusu 1">
          <a:extLst>
            <a:ext uri="{FF2B5EF4-FFF2-40B4-BE49-F238E27FC236}">
              <a16:creationId xmlns:a16="http://schemas.microsoft.com/office/drawing/2014/main" id="{8FA3C4D1-836A-4E73-A9BB-5BCA214C1653}"/>
            </a:ext>
          </a:extLst>
        </xdr:cNvPr>
        <xdr:cNvSpPr txBox="1"/>
      </xdr:nvSpPr>
      <xdr:spPr>
        <a:xfrm>
          <a:off x="795618" y="74306205"/>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Mehmet ÇAKMAK</a:t>
          </a:r>
        </a:p>
        <a:p>
          <a:pPr algn="ctr"/>
          <a:r>
            <a:rPr lang="tr-TR" sz="1100"/>
            <a:t>Zümre Başkanı</a:t>
          </a:r>
        </a:p>
      </xdr:txBody>
    </xdr:sp>
    <xdr:clientData/>
  </xdr:twoCellAnchor>
  <xdr:twoCellAnchor>
    <xdr:from>
      <xdr:col>4</xdr:col>
      <xdr:colOff>2050677</xdr:colOff>
      <xdr:row>81</xdr:row>
      <xdr:rowOff>15688</xdr:rowOff>
    </xdr:from>
    <xdr:to>
      <xdr:col>4</xdr:col>
      <xdr:colOff>3267933</xdr:colOff>
      <xdr:row>82</xdr:row>
      <xdr:rowOff>205945</xdr:rowOff>
    </xdr:to>
    <xdr:sp macro="" textlink="">
      <xdr:nvSpPr>
        <xdr:cNvPr id="3" name="Metin kutusu 2">
          <a:extLst>
            <a:ext uri="{FF2B5EF4-FFF2-40B4-BE49-F238E27FC236}">
              <a16:creationId xmlns:a16="http://schemas.microsoft.com/office/drawing/2014/main" id="{3F9D74FD-2902-4EFC-8C65-8E7D21349333}"/>
            </a:ext>
          </a:extLst>
        </xdr:cNvPr>
        <xdr:cNvSpPr txBox="1"/>
      </xdr:nvSpPr>
      <xdr:spPr>
        <a:xfrm>
          <a:off x="3025589" y="74333100"/>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Erhan GÜNGÖR</a:t>
          </a:r>
        </a:p>
        <a:p>
          <a:pPr algn="ctr"/>
          <a:r>
            <a:rPr lang="tr-TR" sz="1100"/>
            <a:t>Elektrik Öğr.</a:t>
          </a:r>
        </a:p>
      </xdr:txBody>
    </xdr:sp>
    <xdr:clientData/>
  </xdr:twoCellAnchor>
  <xdr:twoCellAnchor>
    <xdr:from>
      <xdr:col>5</xdr:col>
      <xdr:colOff>779930</xdr:colOff>
      <xdr:row>81</xdr:row>
      <xdr:rowOff>0</xdr:rowOff>
    </xdr:from>
    <xdr:to>
      <xdr:col>5</xdr:col>
      <xdr:colOff>1997186</xdr:colOff>
      <xdr:row>82</xdr:row>
      <xdr:rowOff>190257</xdr:rowOff>
    </xdr:to>
    <xdr:sp macro="" textlink="">
      <xdr:nvSpPr>
        <xdr:cNvPr id="4" name="Metin kutusu 3">
          <a:extLst>
            <a:ext uri="{FF2B5EF4-FFF2-40B4-BE49-F238E27FC236}">
              <a16:creationId xmlns:a16="http://schemas.microsoft.com/office/drawing/2014/main" id="{986133C1-C784-4C3D-983A-66E3E35D366E}"/>
            </a:ext>
          </a:extLst>
        </xdr:cNvPr>
        <xdr:cNvSpPr txBox="1"/>
      </xdr:nvSpPr>
      <xdr:spPr>
        <a:xfrm>
          <a:off x="5475195" y="74317412"/>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Kazım DEĞİRMENCİ</a:t>
          </a:r>
        </a:p>
        <a:p>
          <a:pPr algn="ctr"/>
          <a:r>
            <a:rPr lang="tr-TR" sz="1100"/>
            <a:t>Elektrik Öğr.</a:t>
          </a:r>
        </a:p>
      </xdr:txBody>
    </xdr:sp>
    <xdr:clientData/>
  </xdr:twoCellAnchor>
  <xdr:twoCellAnchor>
    <xdr:from>
      <xdr:col>5</xdr:col>
      <xdr:colOff>3218330</xdr:colOff>
      <xdr:row>81</xdr:row>
      <xdr:rowOff>17930</xdr:rowOff>
    </xdr:from>
    <xdr:to>
      <xdr:col>6</xdr:col>
      <xdr:colOff>715233</xdr:colOff>
      <xdr:row>82</xdr:row>
      <xdr:rowOff>208187</xdr:rowOff>
    </xdr:to>
    <xdr:sp macro="" textlink="">
      <xdr:nvSpPr>
        <xdr:cNvPr id="5" name="Metin kutusu 4">
          <a:extLst>
            <a:ext uri="{FF2B5EF4-FFF2-40B4-BE49-F238E27FC236}">
              <a16:creationId xmlns:a16="http://schemas.microsoft.com/office/drawing/2014/main" id="{66E34BE6-0E3E-40A3-8BB2-808EF3065DF5}"/>
            </a:ext>
          </a:extLst>
        </xdr:cNvPr>
        <xdr:cNvSpPr txBox="1"/>
      </xdr:nvSpPr>
      <xdr:spPr>
        <a:xfrm>
          <a:off x="7913595" y="74335342"/>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Hüseyin AKSOY</a:t>
          </a:r>
        </a:p>
        <a:p>
          <a:pPr algn="ctr"/>
          <a:r>
            <a:rPr lang="tr-TR" sz="1100"/>
            <a:t>Elektrik Öğr.</a:t>
          </a:r>
        </a:p>
      </xdr:txBody>
    </xdr:sp>
    <xdr:clientData/>
  </xdr:twoCellAnchor>
  <xdr:twoCellAnchor>
    <xdr:from>
      <xdr:col>7</xdr:col>
      <xdr:colOff>389965</xdr:colOff>
      <xdr:row>81</xdr:row>
      <xdr:rowOff>24654</xdr:rowOff>
    </xdr:from>
    <xdr:to>
      <xdr:col>8</xdr:col>
      <xdr:colOff>228898</xdr:colOff>
      <xdr:row>82</xdr:row>
      <xdr:rowOff>214911</xdr:rowOff>
    </xdr:to>
    <xdr:sp macro="" textlink="">
      <xdr:nvSpPr>
        <xdr:cNvPr id="6" name="Metin kutusu 5">
          <a:extLst>
            <a:ext uri="{FF2B5EF4-FFF2-40B4-BE49-F238E27FC236}">
              <a16:creationId xmlns:a16="http://schemas.microsoft.com/office/drawing/2014/main" id="{5B76340F-DFF2-4E21-9BEF-93F95F0A4054}"/>
            </a:ext>
          </a:extLst>
        </xdr:cNvPr>
        <xdr:cNvSpPr txBox="1"/>
      </xdr:nvSpPr>
      <xdr:spPr>
        <a:xfrm>
          <a:off x="10318377" y="74342066"/>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Ali ÖZDEMİR</a:t>
          </a:r>
        </a:p>
        <a:p>
          <a:pPr algn="ctr"/>
          <a:r>
            <a:rPr lang="tr-TR" sz="1100"/>
            <a:t>Elektrik Öğr.</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78444</xdr:colOff>
      <xdr:row>80</xdr:row>
      <xdr:rowOff>65465</xdr:rowOff>
    </xdr:from>
    <xdr:to>
      <xdr:col>8</xdr:col>
      <xdr:colOff>891991</xdr:colOff>
      <xdr:row>83</xdr:row>
      <xdr:rowOff>165855</xdr:rowOff>
    </xdr:to>
    <xdr:grpSp>
      <xdr:nvGrpSpPr>
        <xdr:cNvPr id="38" name="Grup 37">
          <a:extLst>
            <a:ext uri="{FF2B5EF4-FFF2-40B4-BE49-F238E27FC236}">
              <a16:creationId xmlns:a16="http://schemas.microsoft.com/office/drawing/2014/main" id="{942A3BF0-CE75-4069-8B0A-D2C37D9C4A2A}"/>
            </a:ext>
          </a:extLst>
        </xdr:cNvPr>
        <xdr:cNvGrpSpPr/>
      </xdr:nvGrpSpPr>
      <xdr:grpSpPr>
        <a:xfrm>
          <a:off x="179297" y="47993024"/>
          <a:ext cx="12019429" cy="839978"/>
          <a:chOff x="114300" y="43500674"/>
          <a:chExt cx="10020300" cy="847725"/>
        </a:xfrm>
      </xdr:grpSpPr>
      <xdr:sp macro="" textlink="">
        <xdr:nvSpPr>
          <xdr:cNvPr id="45" name="Dikdörtgen 44">
            <a:extLst>
              <a:ext uri="{FF2B5EF4-FFF2-40B4-BE49-F238E27FC236}">
                <a16:creationId xmlns:a16="http://schemas.microsoft.com/office/drawing/2014/main" id="{94F3D551-73F5-0F11-A2D8-E5E875576DC0}"/>
              </a:ext>
            </a:extLst>
          </xdr:cNvPr>
          <xdr:cNvSpPr/>
        </xdr:nvSpPr>
        <xdr:spPr>
          <a:xfrm>
            <a:off x="1143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0" name="Dikdörtgen 39">
            <a:extLst>
              <a:ext uri="{FF2B5EF4-FFF2-40B4-BE49-F238E27FC236}">
                <a16:creationId xmlns:a16="http://schemas.microsoft.com/office/drawing/2014/main" id="{FAA2955C-A4F1-327D-FFEF-3EE01B472647}"/>
              </a:ext>
            </a:extLst>
          </xdr:cNvPr>
          <xdr:cNvSpPr/>
        </xdr:nvSpPr>
        <xdr:spPr>
          <a:xfrm>
            <a:off x="21336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1" name="Dikdörtgen 40">
            <a:extLst>
              <a:ext uri="{FF2B5EF4-FFF2-40B4-BE49-F238E27FC236}">
                <a16:creationId xmlns:a16="http://schemas.microsoft.com/office/drawing/2014/main" id="{DCF4DB24-683B-54A3-6326-F243F209E266}"/>
              </a:ext>
            </a:extLst>
          </xdr:cNvPr>
          <xdr:cNvSpPr/>
        </xdr:nvSpPr>
        <xdr:spPr>
          <a:xfrm>
            <a:off x="41529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2" name="Dikdörtgen 41">
            <a:extLst>
              <a:ext uri="{FF2B5EF4-FFF2-40B4-BE49-F238E27FC236}">
                <a16:creationId xmlns:a16="http://schemas.microsoft.com/office/drawing/2014/main" id="{BE12B9ED-8CA2-78E4-362E-F45B13729123}"/>
              </a:ext>
            </a:extLst>
          </xdr:cNvPr>
          <xdr:cNvSpPr/>
        </xdr:nvSpPr>
        <xdr:spPr>
          <a:xfrm>
            <a:off x="61722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3" name="Dikdörtgen 42">
            <a:extLst>
              <a:ext uri="{FF2B5EF4-FFF2-40B4-BE49-F238E27FC236}">
                <a16:creationId xmlns:a16="http://schemas.microsoft.com/office/drawing/2014/main" id="{B59D2A43-783A-9678-DE2E-09F99ABD5DD1}"/>
              </a:ext>
            </a:extLst>
          </xdr:cNvPr>
          <xdr:cNvSpPr/>
        </xdr:nvSpPr>
        <xdr:spPr>
          <a:xfrm>
            <a:off x="81915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clientData/>
  </xdr:twoCellAnchor>
  <xdr:twoCellAnchor>
    <xdr:from>
      <xdr:col>1</xdr:col>
      <xdr:colOff>78444</xdr:colOff>
      <xdr:row>84</xdr:row>
      <xdr:rowOff>3235</xdr:rowOff>
    </xdr:from>
    <xdr:to>
      <xdr:col>8</xdr:col>
      <xdr:colOff>891991</xdr:colOff>
      <xdr:row>87</xdr:row>
      <xdr:rowOff>95222</xdr:rowOff>
    </xdr:to>
    <xdr:grpSp>
      <xdr:nvGrpSpPr>
        <xdr:cNvPr id="46" name="Grup 45">
          <a:extLst>
            <a:ext uri="{FF2B5EF4-FFF2-40B4-BE49-F238E27FC236}">
              <a16:creationId xmlns:a16="http://schemas.microsoft.com/office/drawing/2014/main" id="{571A45C0-33C4-4817-96D9-80BE7C34A509}"/>
            </a:ext>
          </a:extLst>
        </xdr:cNvPr>
        <xdr:cNvGrpSpPr/>
      </xdr:nvGrpSpPr>
      <xdr:grpSpPr>
        <a:xfrm>
          <a:off x="179297" y="48916911"/>
          <a:ext cx="12019429" cy="831576"/>
          <a:chOff x="114300" y="43500674"/>
          <a:chExt cx="10020300" cy="847725"/>
        </a:xfrm>
      </xdr:grpSpPr>
      <xdr:sp macro="" textlink="">
        <xdr:nvSpPr>
          <xdr:cNvPr id="47" name="Dikdörtgen 46">
            <a:extLst>
              <a:ext uri="{FF2B5EF4-FFF2-40B4-BE49-F238E27FC236}">
                <a16:creationId xmlns:a16="http://schemas.microsoft.com/office/drawing/2014/main" id="{9A6D27E9-5534-661B-FC81-4711290FB22A}"/>
              </a:ext>
            </a:extLst>
          </xdr:cNvPr>
          <xdr:cNvSpPr/>
        </xdr:nvSpPr>
        <xdr:spPr>
          <a:xfrm>
            <a:off x="1143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8" name="Dikdörtgen 47">
            <a:extLst>
              <a:ext uri="{FF2B5EF4-FFF2-40B4-BE49-F238E27FC236}">
                <a16:creationId xmlns:a16="http://schemas.microsoft.com/office/drawing/2014/main" id="{BF982EB6-D3C9-A45B-FC0B-DBED5060DC01}"/>
              </a:ext>
            </a:extLst>
          </xdr:cNvPr>
          <xdr:cNvSpPr/>
        </xdr:nvSpPr>
        <xdr:spPr>
          <a:xfrm>
            <a:off x="21336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9" name="Dikdörtgen 48">
            <a:extLst>
              <a:ext uri="{FF2B5EF4-FFF2-40B4-BE49-F238E27FC236}">
                <a16:creationId xmlns:a16="http://schemas.microsoft.com/office/drawing/2014/main" id="{79745A87-E726-3450-ABF9-D9F15922A61C}"/>
              </a:ext>
            </a:extLst>
          </xdr:cNvPr>
          <xdr:cNvSpPr/>
        </xdr:nvSpPr>
        <xdr:spPr>
          <a:xfrm>
            <a:off x="41529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50" name="Dikdörtgen 49">
            <a:extLst>
              <a:ext uri="{FF2B5EF4-FFF2-40B4-BE49-F238E27FC236}">
                <a16:creationId xmlns:a16="http://schemas.microsoft.com/office/drawing/2014/main" id="{0C318678-0900-9486-94D7-4673D9C94DE2}"/>
              </a:ext>
            </a:extLst>
          </xdr:cNvPr>
          <xdr:cNvSpPr/>
        </xdr:nvSpPr>
        <xdr:spPr>
          <a:xfrm>
            <a:off x="61722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51" name="Dikdörtgen 50">
            <a:extLst>
              <a:ext uri="{FF2B5EF4-FFF2-40B4-BE49-F238E27FC236}">
                <a16:creationId xmlns:a16="http://schemas.microsoft.com/office/drawing/2014/main" id="{0743ED86-A63D-1450-2130-FA1F007EFC64}"/>
              </a:ext>
            </a:extLst>
          </xdr:cNvPr>
          <xdr:cNvSpPr/>
        </xdr:nvSpPr>
        <xdr:spPr>
          <a:xfrm>
            <a:off x="81915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clientData/>
  </xdr:twoCellAnchor>
  <xdr:twoCellAnchor>
    <xdr:from>
      <xdr:col>3</xdr:col>
      <xdr:colOff>33621</xdr:colOff>
      <xdr:row>80</xdr:row>
      <xdr:rowOff>177523</xdr:rowOff>
    </xdr:from>
    <xdr:to>
      <xdr:col>4</xdr:col>
      <xdr:colOff>937112</xdr:colOff>
      <xdr:row>82</xdr:row>
      <xdr:rowOff>121250</xdr:rowOff>
    </xdr:to>
    <xdr:sp macro="" textlink="">
      <xdr:nvSpPr>
        <xdr:cNvPr id="2" name="Metin kutusu 1">
          <a:extLst>
            <a:ext uri="{FF2B5EF4-FFF2-40B4-BE49-F238E27FC236}">
              <a16:creationId xmlns:a16="http://schemas.microsoft.com/office/drawing/2014/main" id="{32AFDA0E-DF10-4E43-A1A1-D8E41E369D16}"/>
            </a:ext>
          </a:extLst>
        </xdr:cNvPr>
        <xdr:cNvSpPr txBox="1"/>
      </xdr:nvSpPr>
      <xdr:spPr>
        <a:xfrm>
          <a:off x="694768" y="48105082"/>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Mehmet ÇAKMAK</a:t>
          </a:r>
        </a:p>
        <a:p>
          <a:pPr algn="ctr"/>
          <a:r>
            <a:rPr lang="tr-TR" sz="1100"/>
            <a:t>Zümre Başkanı</a:t>
          </a:r>
        </a:p>
      </xdr:txBody>
    </xdr:sp>
    <xdr:clientData/>
  </xdr:twoCellAnchor>
  <xdr:twoCellAnchor>
    <xdr:from>
      <xdr:col>4</xdr:col>
      <xdr:colOff>1949827</xdr:colOff>
      <xdr:row>80</xdr:row>
      <xdr:rowOff>204418</xdr:rowOff>
    </xdr:from>
    <xdr:to>
      <xdr:col>4</xdr:col>
      <xdr:colOff>3167083</xdr:colOff>
      <xdr:row>82</xdr:row>
      <xdr:rowOff>148145</xdr:rowOff>
    </xdr:to>
    <xdr:sp macro="" textlink="">
      <xdr:nvSpPr>
        <xdr:cNvPr id="3" name="Metin kutusu 2">
          <a:extLst>
            <a:ext uri="{FF2B5EF4-FFF2-40B4-BE49-F238E27FC236}">
              <a16:creationId xmlns:a16="http://schemas.microsoft.com/office/drawing/2014/main" id="{37FCED85-0708-46F8-9117-C19EB7FC81A8}"/>
            </a:ext>
          </a:extLst>
        </xdr:cNvPr>
        <xdr:cNvSpPr txBox="1"/>
      </xdr:nvSpPr>
      <xdr:spPr>
        <a:xfrm>
          <a:off x="2924739" y="48131977"/>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Erhan GÜNGÖR</a:t>
          </a:r>
        </a:p>
        <a:p>
          <a:pPr algn="ctr"/>
          <a:r>
            <a:rPr lang="tr-TR" sz="1100"/>
            <a:t>Elektrik Öğr.</a:t>
          </a:r>
        </a:p>
      </xdr:txBody>
    </xdr:sp>
    <xdr:clientData/>
  </xdr:twoCellAnchor>
  <xdr:twoCellAnchor>
    <xdr:from>
      <xdr:col>5</xdr:col>
      <xdr:colOff>679080</xdr:colOff>
      <xdr:row>80</xdr:row>
      <xdr:rowOff>188730</xdr:rowOff>
    </xdr:from>
    <xdr:to>
      <xdr:col>5</xdr:col>
      <xdr:colOff>1896336</xdr:colOff>
      <xdr:row>82</xdr:row>
      <xdr:rowOff>132457</xdr:rowOff>
    </xdr:to>
    <xdr:sp macro="" textlink="">
      <xdr:nvSpPr>
        <xdr:cNvPr id="4" name="Metin kutusu 3">
          <a:extLst>
            <a:ext uri="{FF2B5EF4-FFF2-40B4-BE49-F238E27FC236}">
              <a16:creationId xmlns:a16="http://schemas.microsoft.com/office/drawing/2014/main" id="{64867E1F-B149-4BAF-A295-19199C973B2F}"/>
            </a:ext>
          </a:extLst>
        </xdr:cNvPr>
        <xdr:cNvSpPr txBox="1"/>
      </xdr:nvSpPr>
      <xdr:spPr>
        <a:xfrm>
          <a:off x="5374345" y="48116289"/>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Kazım DEĞİRMENCİ</a:t>
          </a:r>
        </a:p>
        <a:p>
          <a:pPr algn="ctr"/>
          <a:r>
            <a:rPr lang="tr-TR" sz="1100"/>
            <a:t>Elektrik Öğr.</a:t>
          </a:r>
        </a:p>
      </xdr:txBody>
    </xdr:sp>
    <xdr:clientData/>
  </xdr:twoCellAnchor>
  <xdr:twoCellAnchor>
    <xdr:from>
      <xdr:col>5</xdr:col>
      <xdr:colOff>3117480</xdr:colOff>
      <xdr:row>80</xdr:row>
      <xdr:rowOff>206660</xdr:rowOff>
    </xdr:from>
    <xdr:to>
      <xdr:col>6</xdr:col>
      <xdr:colOff>614383</xdr:colOff>
      <xdr:row>82</xdr:row>
      <xdr:rowOff>150387</xdr:rowOff>
    </xdr:to>
    <xdr:sp macro="" textlink="">
      <xdr:nvSpPr>
        <xdr:cNvPr id="5" name="Metin kutusu 4">
          <a:extLst>
            <a:ext uri="{FF2B5EF4-FFF2-40B4-BE49-F238E27FC236}">
              <a16:creationId xmlns:a16="http://schemas.microsoft.com/office/drawing/2014/main" id="{E2350ED9-626E-48AB-89AB-970DFAEDCFC5}"/>
            </a:ext>
          </a:extLst>
        </xdr:cNvPr>
        <xdr:cNvSpPr txBox="1"/>
      </xdr:nvSpPr>
      <xdr:spPr>
        <a:xfrm>
          <a:off x="7812745" y="48134219"/>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Hüseyin AKSOY</a:t>
          </a:r>
        </a:p>
        <a:p>
          <a:pPr algn="ctr"/>
          <a:r>
            <a:rPr lang="tr-TR" sz="1100"/>
            <a:t>Elektrik Öğr.</a:t>
          </a:r>
        </a:p>
      </xdr:txBody>
    </xdr:sp>
    <xdr:clientData/>
  </xdr:twoCellAnchor>
  <xdr:twoCellAnchor>
    <xdr:from>
      <xdr:col>7</xdr:col>
      <xdr:colOff>289115</xdr:colOff>
      <xdr:row>80</xdr:row>
      <xdr:rowOff>213384</xdr:rowOff>
    </xdr:from>
    <xdr:to>
      <xdr:col>8</xdr:col>
      <xdr:colOff>128048</xdr:colOff>
      <xdr:row>82</xdr:row>
      <xdr:rowOff>157111</xdr:rowOff>
    </xdr:to>
    <xdr:sp macro="" textlink="">
      <xdr:nvSpPr>
        <xdr:cNvPr id="6" name="Metin kutusu 5">
          <a:extLst>
            <a:ext uri="{FF2B5EF4-FFF2-40B4-BE49-F238E27FC236}">
              <a16:creationId xmlns:a16="http://schemas.microsoft.com/office/drawing/2014/main" id="{755D6908-1826-419F-A8D4-AA3398A9E8A8}"/>
            </a:ext>
          </a:extLst>
        </xdr:cNvPr>
        <xdr:cNvSpPr txBox="1"/>
      </xdr:nvSpPr>
      <xdr:spPr>
        <a:xfrm>
          <a:off x="10217527" y="48140943"/>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Ali ÖZDEMİR</a:t>
          </a:r>
        </a:p>
        <a:p>
          <a:pPr algn="ctr"/>
          <a:r>
            <a:rPr lang="tr-TR" sz="1100"/>
            <a:t>Elektrik Öğr.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78444</xdr:colOff>
      <xdr:row>80</xdr:row>
      <xdr:rowOff>65465</xdr:rowOff>
    </xdr:from>
    <xdr:to>
      <xdr:col>8</xdr:col>
      <xdr:colOff>891991</xdr:colOff>
      <xdr:row>83</xdr:row>
      <xdr:rowOff>165855</xdr:rowOff>
    </xdr:to>
    <xdr:grpSp>
      <xdr:nvGrpSpPr>
        <xdr:cNvPr id="38" name="Grup 37">
          <a:extLst>
            <a:ext uri="{FF2B5EF4-FFF2-40B4-BE49-F238E27FC236}">
              <a16:creationId xmlns:a16="http://schemas.microsoft.com/office/drawing/2014/main" id="{0DE0647C-F0C0-4FD7-880A-1A55C7BDBA53}"/>
            </a:ext>
          </a:extLst>
        </xdr:cNvPr>
        <xdr:cNvGrpSpPr/>
      </xdr:nvGrpSpPr>
      <xdr:grpSpPr>
        <a:xfrm>
          <a:off x="179297" y="42659024"/>
          <a:ext cx="12019429" cy="839978"/>
          <a:chOff x="114300" y="43500674"/>
          <a:chExt cx="10020300" cy="847725"/>
        </a:xfrm>
      </xdr:grpSpPr>
      <xdr:sp macro="" textlink="">
        <xdr:nvSpPr>
          <xdr:cNvPr id="45" name="Dikdörtgen 44">
            <a:extLst>
              <a:ext uri="{FF2B5EF4-FFF2-40B4-BE49-F238E27FC236}">
                <a16:creationId xmlns:a16="http://schemas.microsoft.com/office/drawing/2014/main" id="{BEBFF4C5-6850-B97D-2062-56E037AD641C}"/>
              </a:ext>
            </a:extLst>
          </xdr:cNvPr>
          <xdr:cNvSpPr/>
        </xdr:nvSpPr>
        <xdr:spPr>
          <a:xfrm>
            <a:off x="1143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0" name="Dikdörtgen 39">
            <a:extLst>
              <a:ext uri="{FF2B5EF4-FFF2-40B4-BE49-F238E27FC236}">
                <a16:creationId xmlns:a16="http://schemas.microsoft.com/office/drawing/2014/main" id="{F4C24065-9779-3170-0F7F-8772ACBCC328}"/>
              </a:ext>
            </a:extLst>
          </xdr:cNvPr>
          <xdr:cNvSpPr/>
        </xdr:nvSpPr>
        <xdr:spPr>
          <a:xfrm>
            <a:off x="21336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1" name="Dikdörtgen 40">
            <a:extLst>
              <a:ext uri="{FF2B5EF4-FFF2-40B4-BE49-F238E27FC236}">
                <a16:creationId xmlns:a16="http://schemas.microsoft.com/office/drawing/2014/main" id="{77DC03FC-5321-66A0-DFC4-BCD3BD78A284}"/>
              </a:ext>
            </a:extLst>
          </xdr:cNvPr>
          <xdr:cNvSpPr/>
        </xdr:nvSpPr>
        <xdr:spPr>
          <a:xfrm>
            <a:off x="41529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2" name="Dikdörtgen 41">
            <a:extLst>
              <a:ext uri="{FF2B5EF4-FFF2-40B4-BE49-F238E27FC236}">
                <a16:creationId xmlns:a16="http://schemas.microsoft.com/office/drawing/2014/main" id="{D5599049-D427-380B-6AD3-2B34E16EF47D}"/>
              </a:ext>
            </a:extLst>
          </xdr:cNvPr>
          <xdr:cNvSpPr/>
        </xdr:nvSpPr>
        <xdr:spPr>
          <a:xfrm>
            <a:off x="61722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3" name="Dikdörtgen 42">
            <a:extLst>
              <a:ext uri="{FF2B5EF4-FFF2-40B4-BE49-F238E27FC236}">
                <a16:creationId xmlns:a16="http://schemas.microsoft.com/office/drawing/2014/main" id="{39DA6395-CAC8-EC89-EA05-BCA8D0C4568E}"/>
              </a:ext>
            </a:extLst>
          </xdr:cNvPr>
          <xdr:cNvSpPr/>
        </xdr:nvSpPr>
        <xdr:spPr>
          <a:xfrm>
            <a:off x="81915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clientData/>
  </xdr:twoCellAnchor>
  <xdr:twoCellAnchor>
    <xdr:from>
      <xdr:col>1</xdr:col>
      <xdr:colOff>78444</xdr:colOff>
      <xdr:row>84</xdr:row>
      <xdr:rowOff>3235</xdr:rowOff>
    </xdr:from>
    <xdr:to>
      <xdr:col>8</xdr:col>
      <xdr:colOff>891991</xdr:colOff>
      <xdr:row>87</xdr:row>
      <xdr:rowOff>95222</xdr:rowOff>
    </xdr:to>
    <xdr:grpSp>
      <xdr:nvGrpSpPr>
        <xdr:cNvPr id="46" name="Grup 45">
          <a:extLst>
            <a:ext uri="{FF2B5EF4-FFF2-40B4-BE49-F238E27FC236}">
              <a16:creationId xmlns:a16="http://schemas.microsoft.com/office/drawing/2014/main" id="{1A365472-91CB-459A-AE83-C76E341E9C6E}"/>
            </a:ext>
          </a:extLst>
        </xdr:cNvPr>
        <xdr:cNvGrpSpPr/>
      </xdr:nvGrpSpPr>
      <xdr:grpSpPr>
        <a:xfrm>
          <a:off x="179297" y="43582911"/>
          <a:ext cx="12019429" cy="831576"/>
          <a:chOff x="114300" y="43500674"/>
          <a:chExt cx="10020300" cy="847725"/>
        </a:xfrm>
      </xdr:grpSpPr>
      <xdr:sp macro="" textlink="">
        <xdr:nvSpPr>
          <xdr:cNvPr id="47" name="Dikdörtgen 46">
            <a:extLst>
              <a:ext uri="{FF2B5EF4-FFF2-40B4-BE49-F238E27FC236}">
                <a16:creationId xmlns:a16="http://schemas.microsoft.com/office/drawing/2014/main" id="{94F2DD27-35A4-6B86-2280-83FACC65484B}"/>
              </a:ext>
            </a:extLst>
          </xdr:cNvPr>
          <xdr:cNvSpPr/>
        </xdr:nvSpPr>
        <xdr:spPr>
          <a:xfrm>
            <a:off x="1143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8" name="Dikdörtgen 47">
            <a:extLst>
              <a:ext uri="{FF2B5EF4-FFF2-40B4-BE49-F238E27FC236}">
                <a16:creationId xmlns:a16="http://schemas.microsoft.com/office/drawing/2014/main" id="{F40FEE64-E382-C130-27D4-E140F8A797C0}"/>
              </a:ext>
            </a:extLst>
          </xdr:cNvPr>
          <xdr:cNvSpPr/>
        </xdr:nvSpPr>
        <xdr:spPr>
          <a:xfrm>
            <a:off x="21336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9" name="Dikdörtgen 48">
            <a:extLst>
              <a:ext uri="{FF2B5EF4-FFF2-40B4-BE49-F238E27FC236}">
                <a16:creationId xmlns:a16="http://schemas.microsoft.com/office/drawing/2014/main" id="{A292F64B-E45B-5AE4-CB10-6A0DA868FCDC}"/>
              </a:ext>
            </a:extLst>
          </xdr:cNvPr>
          <xdr:cNvSpPr/>
        </xdr:nvSpPr>
        <xdr:spPr>
          <a:xfrm>
            <a:off x="41529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50" name="Dikdörtgen 49">
            <a:extLst>
              <a:ext uri="{FF2B5EF4-FFF2-40B4-BE49-F238E27FC236}">
                <a16:creationId xmlns:a16="http://schemas.microsoft.com/office/drawing/2014/main" id="{108CC8E3-BDD9-B0E3-3139-7D8F791AE47B}"/>
              </a:ext>
            </a:extLst>
          </xdr:cNvPr>
          <xdr:cNvSpPr/>
        </xdr:nvSpPr>
        <xdr:spPr>
          <a:xfrm>
            <a:off x="61722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51" name="Dikdörtgen 50">
            <a:extLst>
              <a:ext uri="{FF2B5EF4-FFF2-40B4-BE49-F238E27FC236}">
                <a16:creationId xmlns:a16="http://schemas.microsoft.com/office/drawing/2014/main" id="{C71E9327-AF2F-96DE-132D-CB9DE8C8550E}"/>
              </a:ext>
            </a:extLst>
          </xdr:cNvPr>
          <xdr:cNvSpPr/>
        </xdr:nvSpPr>
        <xdr:spPr>
          <a:xfrm>
            <a:off x="8191500" y="43500674"/>
            <a:ext cx="1943100" cy="847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grpSp>
    <xdr:clientData/>
  </xdr:twoCellAnchor>
  <xdr:twoCellAnchor>
    <xdr:from>
      <xdr:col>2</xdr:col>
      <xdr:colOff>291356</xdr:colOff>
      <xdr:row>80</xdr:row>
      <xdr:rowOff>244759</xdr:rowOff>
    </xdr:from>
    <xdr:to>
      <xdr:col>4</xdr:col>
      <xdr:colOff>881082</xdr:colOff>
      <xdr:row>82</xdr:row>
      <xdr:rowOff>188486</xdr:rowOff>
    </xdr:to>
    <xdr:sp macro="" textlink="">
      <xdr:nvSpPr>
        <xdr:cNvPr id="2" name="Metin kutusu 1">
          <a:extLst>
            <a:ext uri="{FF2B5EF4-FFF2-40B4-BE49-F238E27FC236}">
              <a16:creationId xmlns:a16="http://schemas.microsoft.com/office/drawing/2014/main" id="{DE465FDF-F0AA-4F6B-BC8B-42B838CCFB1E}"/>
            </a:ext>
          </a:extLst>
        </xdr:cNvPr>
        <xdr:cNvSpPr txBox="1"/>
      </xdr:nvSpPr>
      <xdr:spPr>
        <a:xfrm>
          <a:off x="638738" y="42838318"/>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Mehmet ÇAKMAK</a:t>
          </a:r>
        </a:p>
        <a:p>
          <a:pPr algn="ctr"/>
          <a:r>
            <a:rPr lang="tr-TR" sz="1100"/>
            <a:t>Zümre Başkanı</a:t>
          </a:r>
        </a:p>
      </xdr:txBody>
    </xdr:sp>
    <xdr:clientData/>
  </xdr:twoCellAnchor>
  <xdr:twoCellAnchor>
    <xdr:from>
      <xdr:col>4</xdr:col>
      <xdr:colOff>1893797</xdr:colOff>
      <xdr:row>81</xdr:row>
      <xdr:rowOff>25125</xdr:rowOff>
    </xdr:from>
    <xdr:to>
      <xdr:col>4</xdr:col>
      <xdr:colOff>3111053</xdr:colOff>
      <xdr:row>82</xdr:row>
      <xdr:rowOff>215381</xdr:rowOff>
    </xdr:to>
    <xdr:sp macro="" textlink="">
      <xdr:nvSpPr>
        <xdr:cNvPr id="3" name="Metin kutusu 2">
          <a:extLst>
            <a:ext uri="{FF2B5EF4-FFF2-40B4-BE49-F238E27FC236}">
              <a16:creationId xmlns:a16="http://schemas.microsoft.com/office/drawing/2014/main" id="{5572DF7E-87F6-4BCF-86BE-65D56F47739F}"/>
            </a:ext>
          </a:extLst>
        </xdr:cNvPr>
        <xdr:cNvSpPr txBox="1"/>
      </xdr:nvSpPr>
      <xdr:spPr>
        <a:xfrm>
          <a:off x="2868709" y="42865213"/>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Erhan GÜNGÖR</a:t>
          </a:r>
        </a:p>
        <a:p>
          <a:pPr algn="ctr"/>
          <a:r>
            <a:rPr lang="tr-TR" sz="1100"/>
            <a:t>Elektrik Öğr.</a:t>
          </a:r>
        </a:p>
      </xdr:txBody>
    </xdr:sp>
    <xdr:clientData/>
  </xdr:twoCellAnchor>
  <xdr:twoCellAnchor>
    <xdr:from>
      <xdr:col>5</xdr:col>
      <xdr:colOff>623050</xdr:colOff>
      <xdr:row>81</xdr:row>
      <xdr:rowOff>9437</xdr:rowOff>
    </xdr:from>
    <xdr:to>
      <xdr:col>5</xdr:col>
      <xdr:colOff>1840306</xdr:colOff>
      <xdr:row>82</xdr:row>
      <xdr:rowOff>199693</xdr:rowOff>
    </xdr:to>
    <xdr:sp macro="" textlink="">
      <xdr:nvSpPr>
        <xdr:cNvPr id="4" name="Metin kutusu 3">
          <a:extLst>
            <a:ext uri="{FF2B5EF4-FFF2-40B4-BE49-F238E27FC236}">
              <a16:creationId xmlns:a16="http://schemas.microsoft.com/office/drawing/2014/main" id="{D7B6D28C-0544-4C06-815B-F7B0B2BF799A}"/>
            </a:ext>
          </a:extLst>
        </xdr:cNvPr>
        <xdr:cNvSpPr txBox="1"/>
      </xdr:nvSpPr>
      <xdr:spPr>
        <a:xfrm>
          <a:off x="5318315" y="42849525"/>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Kazım DEĞİRMENCİ</a:t>
          </a:r>
        </a:p>
        <a:p>
          <a:pPr algn="ctr"/>
          <a:r>
            <a:rPr lang="tr-TR" sz="1100"/>
            <a:t>Elektrik Öğr.</a:t>
          </a:r>
        </a:p>
      </xdr:txBody>
    </xdr:sp>
    <xdr:clientData/>
  </xdr:twoCellAnchor>
  <xdr:twoCellAnchor>
    <xdr:from>
      <xdr:col>5</xdr:col>
      <xdr:colOff>3061450</xdr:colOff>
      <xdr:row>81</xdr:row>
      <xdr:rowOff>27367</xdr:rowOff>
    </xdr:from>
    <xdr:to>
      <xdr:col>6</xdr:col>
      <xdr:colOff>558353</xdr:colOff>
      <xdr:row>82</xdr:row>
      <xdr:rowOff>217623</xdr:rowOff>
    </xdr:to>
    <xdr:sp macro="" textlink="">
      <xdr:nvSpPr>
        <xdr:cNvPr id="5" name="Metin kutusu 4">
          <a:extLst>
            <a:ext uri="{FF2B5EF4-FFF2-40B4-BE49-F238E27FC236}">
              <a16:creationId xmlns:a16="http://schemas.microsoft.com/office/drawing/2014/main" id="{89EA4BB6-25B9-41B3-9D50-2B23AD611F08}"/>
            </a:ext>
          </a:extLst>
        </xdr:cNvPr>
        <xdr:cNvSpPr txBox="1"/>
      </xdr:nvSpPr>
      <xdr:spPr>
        <a:xfrm>
          <a:off x="7756715" y="42867455"/>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Hüseyin AKSOY</a:t>
          </a:r>
        </a:p>
        <a:p>
          <a:pPr algn="ctr"/>
          <a:r>
            <a:rPr lang="tr-TR" sz="1100"/>
            <a:t>Elektrik Öğr.</a:t>
          </a:r>
        </a:p>
      </xdr:txBody>
    </xdr:sp>
    <xdr:clientData/>
  </xdr:twoCellAnchor>
  <xdr:twoCellAnchor>
    <xdr:from>
      <xdr:col>7</xdr:col>
      <xdr:colOff>233085</xdr:colOff>
      <xdr:row>81</xdr:row>
      <xdr:rowOff>34091</xdr:rowOff>
    </xdr:from>
    <xdr:to>
      <xdr:col>8</xdr:col>
      <xdr:colOff>72018</xdr:colOff>
      <xdr:row>82</xdr:row>
      <xdr:rowOff>224347</xdr:rowOff>
    </xdr:to>
    <xdr:sp macro="" textlink="">
      <xdr:nvSpPr>
        <xdr:cNvPr id="6" name="Metin kutusu 5">
          <a:extLst>
            <a:ext uri="{FF2B5EF4-FFF2-40B4-BE49-F238E27FC236}">
              <a16:creationId xmlns:a16="http://schemas.microsoft.com/office/drawing/2014/main" id="{E3A4B7B6-0DD3-4866-AA39-C7E4552D372F}"/>
            </a:ext>
          </a:extLst>
        </xdr:cNvPr>
        <xdr:cNvSpPr txBox="1"/>
      </xdr:nvSpPr>
      <xdr:spPr>
        <a:xfrm>
          <a:off x="10161497" y="42874179"/>
          <a:ext cx="12172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tr-TR" sz="1100"/>
            <a:t>Ali ÖZDEMİR</a:t>
          </a:r>
        </a:p>
        <a:p>
          <a:pPr algn="ctr"/>
          <a:r>
            <a:rPr lang="tr-TR" sz="1100"/>
            <a:t>Elektrik Öğr.</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1EG&#304;T&#304;M\_MNV_FLASH\YILLIK_PLANLAR\YILLIK%20PLAN_2023-2024\YP_DEPO_TUM.xlsx" TargetMode="External"/><Relationship Id="rId1" Type="http://schemas.openxmlformats.org/officeDocument/2006/relationships/externalLinkPath" Target="file:///D:\1EG&#304;T&#304;M\_MNV_FLASH\YILLIK_PLANLAR\YILLIK%20PLAN_2023-2024\YP_DEPO_TU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T"/>
      <sheetName val="9-TEEA"/>
      <sheetName val="9-TEEA (Tes)"/>
      <sheetName val="9-TEEA (Elo)"/>
      <sheetName val="9-MesGel"/>
      <sheetName val="10-EEES"/>
      <sheetName val="10-BilDevDiz"/>
      <sheetName val="10-TesisatA"/>
      <sheetName val="10-KEvAletA"/>
      <sheetName val="10-ElektronikA"/>
      <sheetName val="11-PanoA"/>
      <sheetName val="11-ETesisatPrj"/>
      <sheetName val="11-KontrolPano"/>
      <sheetName val="11-PanoPCiz"/>
      <sheetName val="11-TEvCihA"/>
      <sheetName val="11-SKlimalar"/>
      <sheetName val="11-HidPno"/>
      <sheetName val="11-MikroGuvA"/>
      <sheetName val="11-GörSist"/>
      <sheetName val="11-Haberleşme"/>
      <sheetName val="11-GSMTel"/>
      <sheetName val="11-Mikro"/>
      <sheetName val="12-EEProjeler"/>
      <sheetName val="TemelElektrik"/>
      <sheetName val="Bos"/>
    </sheetNames>
    <sheetDataSet>
      <sheetData sheetId="0" refreshError="1">
        <row r="7">
          <cell r="L7">
            <v>45327</v>
          </cell>
          <cell r="P7">
            <v>45331</v>
          </cell>
        </row>
        <row r="8">
          <cell r="D8">
            <v>45180</v>
          </cell>
          <cell r="H8">
            <v>45184</v>
          </cell>
          <cell r="L8">
            <v>45334</v>
          </cell>
          <cell r="P8">
            <v>45338</v>
          </cell>
        </row>
        <row r="9">
          <cell r="D9">
            <v>45187</v>
          </cell>
          <cell r="H9">
            <v>45191</v>
          </cell>
          <cell r="L9">
            <v>45341</v>
          </cell>
          <cell r="P9">
            <v>45345</v>
          </cell>
        </row>
        <row r="10">
          <cell r="D10">
            <v>45194</v>
          </cell>
          <cell r="H10">
            <v>45198</v>
          </cell>
          <cell r="L10">
            <v>45348</v>
          </cell>
          <cell r="P10">
            <v>45352</v>
          </cell>
        </row>
        <row r="13">
          <cell r="D13">
            <v>45201</v>
          </cell>
          <cell r="H13">
            <v>45205</v>
          </cell>
          <cell r="L13">
            <v>45355</v>
          </cell>
          <cell r="P13">
            <v>45359</v>
          </cell>
        </row>
        <row r="14">
          <cell r="D14">
            <v>45208</v>
          </cell>
          <cell r="H14">
            <v>45212</v>
          </cell>
          <cell r="L14">
            <v>45362</v>
          </cell>
          <cell r="P14">
            <v>45366</v>
          </cell>
        </row>
        <row r="15">
          <cell r="D15">
            <v>45215</v>
          </cell>
          <cell r="H15">
            <v>45219</v>
          </cell>
          <cell r="L15">
            <v>45369</v>
          </cell>
          <cell r="P15">
            <v>45373</v>
          </cell>
        </row>
        <row r="16">
          <cell r="D16">
            <v>45222</v>
          </cell>
          <cell r="H16">
            <v>45226</v>
          </cell>
          <cell r="L16">
            <v>45376</v>
          </cell>
          <cell r="P16">
            <v>45380</v>
          </cell>
        </row>
        <row r="20">
          <cell r="D20">
            <v>45229</v>
          </cell>
          <cell r="H20">
            <v>45233</v>
          </cell>
        </row>
        <row r="21">
          <cell r="D21">
            <v>45236</v>
          </cell>
          <cell r="H21">
            <v>45240</v>
          </cell>
        </row>
        <row r="22">
          <cell r="L22">
            <v>45397</v>
          </cell>
          <cell r="P22">
            <v>45401</v>
          </cell>
        </row>
        <row r="23">
          <cell r="D23">
            <v>45250</v>
          </cell>
          <cell r="H23">
            <v>45254</v>
          </cell>
          <cell r="L23">
            <v>45404</v>
          </cell>
          <cell r="P23">
            <v>45408</v>
          </cell>
        </row>
        <row r="24">
          <cell r="D24">
            <v>45257</v>
          </cell>
          <cell r="H24">
            <v>45261</v>
          </cell>
        </row>
        <row r="27">
          <cell r="D27">
            <v>45264</v>
          </cell>
          <cell r="H27">
            <v>45268</v>
          </cell>
        </row>
        <row r="28">
          <cell r="D28">
            <v>45271</v>
          </cell>
          <cell r="H28">
            <v>45275</v>
          </cell>
          <cell r="L28">
            <v>45418</v>
          </cell>
          <cell r="P28">
            <v>45422</v>
          </cell>
        </row>
        <row r="29">
          <cell r="D29">
            <v>45278</v>
          </cell>
          <cell r="H29">
            <v>45282</v>
          </cell>
          <cell r="L29">
            <v>45425</v>
          </cell>
          <cell r="P29">
            <v>45429</v>
          </cell>
        </row>
        <row r="30">
          <cell r="D30">
            <v>45285</v>
          </cell>
          <cell r="H30">
            <v>45289</v>
          </cell>
          <cell r="L30">
            <v>45432</v>
          </cell>
          <cell r="P30">
            <v>45436</v>
          </cell>
        </row>
        <row r="31">
          <cell r="L31">
            <v>45439</v>
          </cell>
          <cell r="P31">
            <v>45443</v>
          </cell>
        </row>
        <row r="34">
          <cell r="D34">
            <v>45292</v>
          </cell>
          <cell r="H34">
            <v>45296</v>
          </cell>
          <cell r="L34">
            <v>45446</v>
          </cell>
          <cell r="P34">
            <v>45450</v>
          </cell>
        </row>
        <row r="35">
          <cell r="D35">
            <v>45299</v>
          </cell>
          <cell r="H35">
            <v>45303</v>
          </cell>
          <cell r="L35">
            <v>45453</v>
          </cell>
          <cell r="P35">
            <v>45457</v>
          </cell>
        </row>
        <row r="36">
          <cell r="D36">
            <v>45306</v>
          </cell>
          <cell r="H36">
            <v>45310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42008-2E43-432D-A42F-7B9E0400E5C6}">
  <dimension ref="A1:K22"/>
  <sheetViews>
    <sheetView workbookViewId="0">
      <selection activeCell="L13" sqref="L13"/>
    </sheetView>
  </sheetViews>
  <sheetFormatPr defaultRowHeight="15"/>
  <cols>
    <col min="1" max="2" width="9.140625" style="25"/>
    <col min="3" max="3" width="20.7109375" style="25" customWidth="1"/>
    <col min="4" max="4" width="10.7109375" style="26" customWidth="1"/>
    <col min="5" max="5" width="10.7109375" style="25" customWidth="1"/>
    <col min="6" max="6" width="3.7109375" style="25" customWidth="1"/>
    <col min="7" max="7" width="10.7109375" style="26" customWidth="1"/>
    <col min="8" max="8" width="10.7109375" style="25" customWidth="1"/>
    <col min="9" max="9" width="24.28515625" style="25" customWidth="1"/>
    <col min="10" max="16384" width="9.140625" style="25"/>
  </cols>
  <sheetData>
    <row r="1" spans="1:11">
      <c r="A1" s="29"/>
      <c r="B1" s="29"/>
      <c r="C1" s="29"/>
      <c r="D1" s="30"/>
      <c r="E1" s="29"/>
      <c r="F1" s="29"/>
      <c r="G1" s="30"/>
      <c r="H1" s="29"/>
      <c r="I1" s="29"/>
      <c r="J1" s="29"/>
      <c r="K1" s="29"/>
    </row>
    <row r="2" spans="1:11">
      <c r="A2" s="29"/>
      <c r="B2" s="29"/>
      <c r="C2" s="29"/>
      <c r="D2" s="55" t="s">
        <v>597</v>
      </c>
      <c r="E2" s="55"/>
      <c r="F2" s="29"/>
      <c r="G2" s="55" t="s">
        <v>598</v>
      </c>
      <c r="H2" s="55"/>
      <c r="I2" s="29"/>
      <c r="J2" s="29"/>
      <c r="K2" s="29"/>
    </row>
    <row r="3" spans="1:11">
      <c r="A3" s="29"/>
      <c r="B3" s="29"/>
      <c r="C3" s="29"/>
      <c r="D3" s="31" t="s">
        <v>596</v>
      </c>
      <c r="E3" s="31" t="s">
        <v>13</v>
      </c>
      <c r="F3" s="29"/>
      <c r="G3" s="31" t="s">
        <v>596</v>
      </c>
      <c r="H3" s="31" t="s">
        <v>13</v>
      </c>
      <c r="I3" s="29"/>
      <c r="J3" s="29"/>
      <c r="K3" s="29"/>
    </row>
    <row r="4" spans="1:11">
      <c r="A4" s="29"/>
      <c r="B4" s="29"/>
      <c r="C4" s="29"/>
      <c r="D4" s="28" t="s">
        <v>599</v>
      </c>
      <c r="E4" s="27">
        <v>3</v>
      </c>
      <c r="F4" s="29"/>
      <c r="G4" s="28" t="s">
        <v>600</v>
      </c>
      <c r="H4" s="27">
        <v>4</v>
      </c>
      <c r="I4" s="29"/>
      <c r="J4" s="29"/>
      <c r="K4" s="29"/>
    </row>
    <row r="5" spans="1:11">
      <c r="A5" s="29"/>
      <c r="B5" s="29"/>
      <c r="C5" s="29"/>
      <c r="D5" s="28" t="s">
        <v>601</v>
      </c>
      <c r="E5" s="27">
        <v>5</v>
      </c>
      <c r="F5" s="29"/>
      <c r="G5" s="28" t="s">
        <v>602</v>
      </c>
      <c r="H5" s="27">
        <v>4</v>
      </c>
      <c r="I5" s="29"/>
      <c r="J5" s="29"/>
      <c r="K5" s="29"/>
    </row>
    <row r="6" spans="1:11">
      <c r="A6" s="29"/>
      <c r="B6" s="29"/>
      <c r="C6" s="29"/>
      <c r="D6" s="28" t="s">
        <v>603</v>
      </c>
      <c r="E6" s="27">
        <v>3</v>
      </c>
      <c r="F6" s="29"/>
      <c r="G6" s="28" t="s">
        <v>604</v>
      </c>
      <c r="H6" s="27">
        <v>4</v>
      </c>
      <c r="I6" s="29"/>
      <c r="J6" s="29"/>
      <c r="K6" s="29"/>
    </row>
    <row r="7" spans="1:11">
      <c r="A7" s="29"/>
      <c r="B7" s="29"/>
      <c r="C7" s="29"/>
      <c r="D7" s="28" t="s">
        <v>605</v>
      </c>
      <c r="E7" s="27">
        <v>4</v>
      </c>
      <c r="F7" s="29"/>
      <c r="G7" s="28" t="s">
        <v>606</v>
      </c>
      <c r="H7" s="27">
        <v>4</v>
      </c>
      <c r="I7" s="29"/>
      <c r="J7" s="29"/>
      <c r="K7" s="29"/>
    </row>
    <row r="8" spans="1:11">
      <c r="A8" s="29"/>
      <c r="B8" s="29"/>
      <c r="C8" s="29"/>
      <c r="D8" s="28" t="s">
        <v>607</v>
      </c>
      <c r="E8" s="27">
        <v>3</v>
      </c>
      <c r="F8" s="29"/>
      <c r="G8" s="28" t="s">
        <v>608</v>
      </c>
      <c r="H8" s="27">
        <v>3</v>
      </c>
      <c r="I8" s="29"/>
      <c r="J8" s="29"/>
      <c r="K8" s="29"/>
    </row>
    <row r="9" spans="1:11">
      <c r="A9" s="29"/>
      <c r="B9" s="29"/>
      <c r="C9" s="29"/>
      <c r="D9" s="26" t="s">
        <v>609</v>
      </c>
      <c r="E9" s="25">
        <f>SUM(E4:E8)</f>
        <v>18</v>
      </c>
      <c r="F9" s="29"/>
      <c r="G9" s="26" t="s">
        <v>609</v>
      </c>
      <c r="H9" s="25">
        <f>SUM(H4:H8)</f>
        <v>19</v>
      </c>
      <c r="I9" s="29"/>
      <c r="J9" s="29"/>
      <c r="K9" s="29"/>
    </row>
    <row r="10" spans="1:11">
      <c r="A10" s="29"/>
      <c r="B10" s="29"/>
      <c r="C10" s="29"/>
      <c r="D10" s="30"/>
      <c r="E10" s="29"/>
      <c r="F10" s="29"/>
      <c r="G10" s="30"/>
      <c r="H10" s="29"/>
      <c r="I10" s="29"/>
      <c r="J10" s="29"/>
      <c r="K10" s="29"/>
    </row>
    <row r="11" spans="1:11">
      <c r="A11" s="29"/>
      <c r="B11" s="29"/>
      <c r="C11" s="29" t="s">
        <v>610</v>
      </c>
      <c r="D11" s="32">
        <v>45544</v>
      </c>
      <c r="E11" s="32">
        <v>45604</v>
      </c>
      <c r="F11" s="29"/>
      <c r="G11" s="32">
        <v>45691</v>
      </c>
      <c r="H11" s="32">
        <v>45744</v>
      </c>
      <c r="I11" s="29" t="s">
        <v>611</v>
      </c>
      <c r="J11" s="29"/>
      <c r="K11" s="29"/>
    </row>
    <row r="12" spans="1:11">
      <c r="A12" s="29"/>
      <c r="B12" s="29"/>
      <c r="C12" s="29" t="s">
        <v>612</v>
      </c>
      <c r="D12" s="33">
        <v>45607</v>
      </c>
      <c r="E12" s="33">
        <v>45611</v>
      </c>
      <c r="F12" s="29"/>
      <c r="G12" s="33">
        <v>45747</v>
      </c>
      <c r="H12" s="33">
        <v>45751</v>
      </c>
      <c r="I12" s="29" t="s">
        <v>772</v>
      </c>
      <c r="J12" s="29"/>
      <c r="K12" s="29"/>
    </row>
    <row r="13" spans="1:11">
      <c r="A13" s="29"/>
      <c r="B13" s="29"/>
      <c r="C13" s="29" t="s">
        <v>613</v>
      </c>
      <c r="D13" s="32">
        <v>45614</v>
      </c>
      <c r="E13" s="32">
        <v>45308</v>
      </c>
      <c r="F13" s="29"/>
      <c r="G13" s="32">
        <v>45754</v>
      </c>
      <c r="H13" s="32">
        <v>45828</v>
      </c>
      <c r="I13" s="29" t="s">
        <v>614</v>
      </c>
      <c r="J13" s="29"/>
      <c r="K13" s="29"/>
    </row>
    <row r="14" spans="1:11">
      <c r="A14" s="29"/>
      <c r="B14" s="29"/>
      <c r="C14" s="29" t="s">
        <v>615</v>
      </c>
      <c r="D14" s="33">
        <v>45677</v>
      </c>
      <c r="E14" s="33">
        <v>45688</v>
      </c>
      <c r="F14" s="29"/>
      <c r="J14" s="29"/>
      <c r="K14" s="29"/>
    </row>
    <row r="15" spans="1:11">
      <c r="A15" s="29"/>
      <c r="B15" s="29"/>
      <c r="C15" s="29"/>
      <c r="D15" s="34"/>
      <c r="E15" s="34"/>
      <c r="F15" s="29"/>
      <c r="G15" s="34"/>
      <c r="H15" s="34"/>
      <c r="I15" s="29"/>
      <c r="J15" s="29"/>
      <c r="K15" s="29"/>
    </row>
    <row r="16" spans="1:11">
      <c r="A16" s="29"/>
      <c r="B16" s="29"/>
      <c r="C16" s="35" t="s">
        <v>616</v>
      </c>
      <c r="D16" s="36" t="s">
        <v>623</v>
      </c>
      <c r="E16" s="29"/>
      <c r="F16" s="29"/>
      <c r="G16" s="34"/>
      <c r="H16" s="28" t="s">
        <v>633</v>
      </c>
      <c r="I16" s="35" t="s">
        <v>618</v>
      </c>
      <c r="J16" s="29"/>
      <c r="K16" s="29"/>
    </row>
    <row r="17" spans="1:11">
      <c r="A17" s="29"/>
      <c r="B17" s="29"/>
      <c r="C17" s="35" t="s">
        <v>617</v>
      </c>
      <c r="D17" s="36" t="s">
        <v>633</v>
      </c>
      <c r="E17" s="29"/>
      <c r="F17" s="29"/>
      <c r="G17" s="30"/>
      <c r="H17" s="51" t="s">
        <v>765</v>
      </c>
      <c r="I17" s="35" t="s">
        <v>619</v>
      </c>
      <c r="J17" s="29"/>
      <c r="K17" s="29"/>
    </row>
    <row r="18" spans="1:11">
      <c r="A18" s="29"/>
      <c r="B18" s="29"/>
      <c r="D18" s="29"/>
      <c r="E18" s="29"/>
      <c r="F18" s="29"/>
      <c r="G18" s="30"/>
      <c r="H18" s="51" t="s">
        <v>632</v>
      </c>
      <c r="I18" s="35" t="s">
        <v>621</v>
      </c>
      <c r="J18" s="29"/>
      <c r="K18" s="29"/>
    </row>
    <row r="19" spans="1:11">
      <c r="A19" s="29"/>
      <c r="B19" s="29"/>
      <c r="C19" s="29"/>
      <c r="D19" s="30"/>
      <c r="E19" s="29"/>
      <c r="F19" s="29"/>
      <c r="G19" s="32">
        <v>45814</v>
      </c>
      <c r="H19" s="28" t="s">
        <v>620</v>
      </c>
      <c r="I19" s="29" t="s">
        <v>781</v>
      </c>
      <c r="J19" s="29"/>
      <c r="K19" s="29"/>
    </row>
    <row r="20" spans="1:11">
      <c r="A20" s="29"/>
      <c r="B20" s="29"/>
      <c r="C20" s="29"/>
      <c r="D20" s="30"/>
      <c r="E20" s="29"/>
      <c r="F20" s="29"/>
      <c r="G20" s="32">
        <v>45817</v>
      </c>
      <c r="H20" s="51" t="s">
        <v>632</v>
      </c>
      <c r="I20" s="29" t="s">
        <v>782</v>
      </c>
      <c r="J20" s="29"/>
      <c r="K20" s="29"/>
    </row>
    <row r="21" spans="1:11">
      <c r="A21" s="29"/>
      <c r="B21" s="29"/>
      <c r="C21" s="29"/>
      <c r="D21" s="30"/>
      <c r="E21" s="29"/>
      <c r="F21" s="29"/>
      <c r="G21" s="30"/>
      <c r="H21" s="29"/>
      <c r="I21" s="29"/>
      <c r="J21" s="29"/>
      <c r="K21" s="29"/>
    </row>
    <row r="22" spans="1:11">
      <c r="A22" s="29"/>
      <c r="B22" s="29"/>
      <c r="C22" s="29"/>
      <c r="D22" s="30"/>
      <c r="E22" s="29"/>
      <c r="F22" s="29"/>
      <c r="G22" s="30"/>
      <c r="J22" s="29"/>
      <c r="K22" s="29"/>
    </row>
  </sheetData>
  <mergeCells count="2">
    <mergeCell ref="D2:E2"/>
    <mergeCell ref="G2:H2"/>
  </mergeCells>
  <pageMargins left="0.7" right="0.7" top="0.75" bottom="0.75" header="0.3" footer="0.3"/>
  <pageSetup paperSize="9" orientation="landscape"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26F97-393D-4938-962D-C01BFDA4B859}">
  <dimension ref="A1:V187"/>
  <sheetViews>
    <sheetView topLeftCell="A76" zoomScale="85" zoomScaleNormal="85" workbookViewId="0">
      <selection activeCell="R94" sqref="R94"/>
    </sheetView>
  </sheetViews>
  <sheetFormatPr defaultColWidth="8.85546875" defaultRowHeight="15"/>
  <cols>
    <col min="1" max="1" width="1.42578125" style="19" customWidth="1"/>
    <col min="2" max="2" width="3.7109375" style="21" customWidth="1"/>
    <col min="3" max="4" width="4.7109375" style="21" customWidth="1"/>
    <col min="5" max="5" width="55.7109375" style="17" customWidth="1"/>
    <col min="6" max="6" width="55.7109375" style="21" customWidth="1"/>
    <col min="7" max="7" width="22.7109375" style="21" customWidth="1"/>
    <col min="8" max="8" width="20.7109375" style="21" customWidth="1"/>
    <col min="9" max="9" width="14.7109375" style="21" customWidth="1"/>
    <col min="10" max="10" width="4.5703125" style="19" customWidth="1"/>
    <col min="11" max="11" width="5.28515625" style="19" customWidth="1"/>
    <col min="12" max="22" width="8.85546875" style="19"/>
    <col min="23" max="16384" width="8.85546875" style="21"/>
  </cols>
  <sheetData>
    <row r="1" spans="1:22" s="19" customFormat="1" ht="7.15" customHeight="1" thickBot="1">
      <c r="E1" s="14"/>
    </row>
    <row r="2" spans="1:22" ht="45.75" thickBot="1">
      <c r="B2" s="74" t="s">
        <v>0</v>
      </c>
      <c r="C2" s="74"/>
      <c r="D2" s="74"/>
      <c r="E2" s="74"/>
      <c r="F2" s="74"/>
      <c r="G2" s="74"/>
      <c r="H2" s="74"/>
      <c r="I2" s="75"/>
    </row>
    <row r="3" spans="1:22" ht="5.0999999999999996" customHeight="1">
      <c r="B3" s="65"/>
      <c r="C3" s="65"/>
      <c r="D3" s="65"/>
      <c r="E3" s="65"/>
      <c r="F3" s="65"/>
      <c r="G3" s="65"/>
      <c r="H3" s="65"/>
      <c r="I3" s="65"/>
    </row>
    <row r="4" spans="1:22" s="1" customFormat="1" ht="30" customHeight="1">
      <c r="A4" s="20"/>
      <c r="B4" s="66" t="s">
        <v>1</v>
      </c>
      <c r="C4" s="66"/>
      <c r="D4" s="66"/>
      <c r="E4" s="67" t="str">
        <f>AnaPlan!E4</f>
        <v>2024 - 2025 Eğitim - Öğretim Yılı</v>
      </c>
      <c r="F4" s="67"/>
      <c r="G4" s="9" t="s">
        <v>2</v>
      </c>
      <c r="H4" s="67" t="str">
        <f>AnaPlan!H4</f>
        <v>Elektrik - Elektronik Teknolojisi</v>
      </c>
      <c r="I4" s="67"/>
      <c r="J4" s="20"/>
      <c r="K4" s="20"/>
      <c r="L4" s="20"/>
      <c r="M4" s="20"/>
      <c r="N4" s="20"/>
      <c r="O4" s="20"/>
      <c r="P4" s="20"/>
      <c r="Q4" s="20"/>
      <c r="R4" s="20"/>
      <c r="S4" s="20"/>
      <c r="T4" s="20"/>
      <c r="U4" s="20"/>
      <c r="V4" s="20"/>
    </row>
    <row r="5" spans="1:22" s="1" customFormat="1" ht="30" customHeight="1">
      <c r="A5" s="20"/>
      <c r="B5" s="66" t="s">
        <v>4</v>
      </c>
      <c r="C5" s="66"/>
      <c r="D5" s="66"/>
      <c r="E5" s="67" t="str">
        <f>AnaPlan!E5</f>
        <v>Simav Şehit Emre Üçkan Mesleki ve Teknik Anadolu Lisesi</v>
      </c>
      <c r="F5" s="67"/>
      <c r="G5" s="9" t="s">
        <v>5</v>
      </c>
      <c r="H5" s="67" t="str">
        <f>AnaPlan!H5</f>
        <v>Mehmet ÇAKMAK</v>
      </c>
      <c r="I5" s="67"/>
      <c r="J5" s="20"/>
      <c r="K5" s="20"/>
      <c r="L5" s="20"/>
      <c r="M5" s="20"/>
      <c r="N5" s="20"/>
      <c r="O5" s="20"/>
      <c r="P5" s="20"/>
      <c r="Q5" s="20"/>
      <c r="R5" s="20"/>
      <c r="S5" s="20"/>
      <c r="T5" s="20"/>
      <c r="U5" s="20"/>
      <c r="V5" s="20"/>
    </row>
    <row r="6" spans="1:22" s="1" customFormat="1" ht="30" customHeight="1">
      <c r="A6" s="20"/>
      <c r="B6" s="66" t="s">
        <v>6</v>
      </c>
      <c r="C6" s="66"/>
      <c r="D6" s="66"/>
      <c r="E6" s="76" t="s">
        <v>89</v>
      </c>
      <c r="F6" s="76"/>
      <c r="G6" s="9" t="s">
        <v>7</v>
      </c>
      <c r="H6" s="67" t="s">
        <v>47</v>
      </c>
      <c r="I6" s="67"/>
      <c r="J6" s="20"/>
      <c r="K6" s="20"/>
      <c r="L6" s="20"/>
      <c r="M6" s="20"/>
      <c r="N6" s="20"/>
      <c r="O6" s="20"/>
      <c r="P6" s="20"/>
      <c r="Q6" s="20"/>
      <c r="R6" s="20"/>
      <c r="S6" s="20"/>
      <c r="T6" s="20"/>
      <c r="U6" s="20"/>
      <c r="V6" s="20"/>
    </row>
    <row r="7" spans="1:22" ht="15" customHeight="1">
      <c r="B7" s="65"/>
      <c r="C7" s="65"/>
      <c r="D7" s="65"/>
      <c r="E7" s="65"/>
      <c r="F7" s="65"/>
      <c r="G7" s="65"/>
      <c r="H7" s="65"/>
      <c r="I7" s="65"/>
    </row>
    <row r="8" spans="1:22" s="3" customFormat="1" ht="15.75" customHeight="1">
      <c r="A8" s="2"/>
      <c r="B8" s="77" t="s">
        <v>13</v>
      </c>
      <c r="C8" s="77" t="s">
        <v>629</v>
      </c>
      <c r="D8" s="77" t="s">
        <v>37</v>
      </c>
      <c r="E8" s="79" t="s">
        <v>8</v>
      </c>
      <c r="F8" s="79" t="s">
        <v>9</v>
      </c>
      <c r="G8" s="79" t="s">
        <v>10</v>
      </c>
      <c r="H8" s="79" t="s">
        <v>11</v>
      </c>
      <c r="I8" s="79" t="s">
        <v>12</v>
      </c>
      <c r="J8" s="2"/>
      <c r="K8" s="2"/>
      <c r="L8" s="2"/>
      <c r="M8" s="2"/>
      <c r="N8" s="2"/>
      <c r="O8" s="2"/>
      <c r="P8" s="2"/>
      <c r="Q8" s="2"/>
      <c r="R8" s="2"/>
      <c r="S8" s="2"/>
      <c r="T8" s="2"/>
      <c r="U8" s="2"/>
      <c r="V8" s="2"/>
    </row>
    <row r="9" spans="1:22" s="3" customFormat="1" ht="32.450000000000003" customHeight="1">
      <c r="A9" s="2"/>
      <c r="B9" s="78"/>
      <c r="C9" s="78"/>
      <c r="D9" s="78"/>
      <c r="E9" s="79"/>
      <c r="F9" s="79"/>
      <c r="G9" s="79"/>
      <c r="H9" s="79"/>
      <c r="I9" s="79"/>
      <c r="J9" s="2"/>
      <c r="K9" s="2"/>
      <c r="L9" s="2"/>
      <c r="M9" s="2"/>
      <c r="N9" s="2"/>
      <c r="O9" s="2"/>
      <c r="P9" s="2"/>
      <c r="Q9" s="2"/>
      <c r="R9" s="2"/>
      <c r="S9" s="2"/>
      <c r="T9" s="2"/>
      <c r="U9" s="2"/>
      <c r="V9" s="2"/>
    </row>
    <row r="10" spans="1:22" ht="5.0999999999999996" customHeight="1">
      <c r="B10" s="81"/>
      <c r="C10" s="81"/>
      <c r="D10" s="81"/>
      <c r="E10" s="81"/>
      <c r="F10" s="81"/>
      <c r="G10" s="81"/>
      <c r="H10" s="81"/>
      <c r="I10" s="81"/>
    </row>
    <row r="11" spans="1:22" ht="23.45" customHeight="1">
      <c r="B11" s="82" t="s">
        <v>14</v>
      </c>
      <c r="C11" s="82"/>
      <c r="D11" s="82"/>
      <c r="E11" s="82"/>
      <c r="F11" s="82"/>
      <c r="G11" s="82"/>
      <c r="H11" s="82"/>
      <c r="I11" s="82"/>
    </row>
    <row r="12" spans="1:22" ht="24" customHeight="1">
      <c r="B12" s="4"/>
      <c r="C12" s="4"/>
      <c r="D12" s="5"/>
      <c r="E12" s="83" t="s">
        <v>767</v>
      </c>
      <c r="F12" s="83"/>
      <c r="G12" s="83"/>
      <c r="H12" s="83"/>
      <c r="I12" s="83"/>
    </row>
    <row r="13" spans="1:22" ht="75">
      <c r="B13" s="6">
        <v>1</v>
      </c>
      <c r="C13" s="46" t="str">
        <f>CONCATENATE(LEFT(DAY(CT!D7),2),"-",LEFT(DAY(CT!H7),2)," Eylül")</f>
        <v>9-13 Eylül</v>
      </c>
      <c r="D13" s="7">
        <v>9</v>
      </c>
      <c r="E13" s="15" t="s">
        <v>786</v>
      </c>
      <c r="F13" s="15" t="s">
        <v>354</v>
      </c>
      <c r="G13" s="18" t="s">
        <v>15</v>
      </c>
      <c r="H13" s="18" t="s">
        <v>30</v>
      </c>
      <c r="I13" s="8" t="s">
        <v>16</v>
      </c>
    </row>
    <row r="14" spans="1:22" ht="150">
      <c r="B14" s="6">
        <v>2</v>
      </c>
      <c r="C14" s="46" t="str">
        <f>CONCATENATE(LEFT(DAY(CT!D8),2),"-",LEFT(DAY(CT!H8),2)," Eylül")</f>
        <v>16-20 Eylül</v>
      </c>
      <c r="D14" s="7">
        <f>$D$13</f>
        <v>9</v>
      </c>
      <c r="E14" s="15" t="s">
        <v>148</v>
      </c>
      <c r="F14" s="15" t="s">
        <v>277</v>
      </c>
      <c r="G14" s="18" t="s">
        <v>15</v>
      </c>
      <c r="H14" s="18" t="s">
        <v>30</v>
      </c>
      <c r="I14" s="8" t="s">
        <v>38</v>
      </c>
    </row>
    <row r="15" spans="1:22" ht="135">
      <c r="B15" s="6">
        <v>3</v>
      </c>
      <c r="C15" s="46" t="str">
        <f>CONCATENATE(LEFT(DAY(CT!D9),2),"-",LEFT(DAY(CT!H9),2)," Eylül")</f>
        <v>23-27 Eylül</v>
      </c>
      <c r="D15" s="7">
        <f>$D$13</f>
        <v>9</v>
      </c>
      <c r="E15" s="15" t="s">
        <v>149</v>
      </c>
      <c r="F15" s="15" t="s">
        <v>278</v>
      </c>
      <c r="G15" s="18" t="s">
        <v>15</v>
      </c>
      <c r="H15" s="18" t="s">
        <v>30</v>
      </c>
      <c r="I15" s="8"/>
    </row>
    <row r="16" spans="1:22" ht="5.0999999999999996" customHeight="1">
      <c r="B16" s="80"/>
      <c r="C16" s="80"/>
      <c r="D16" s="80"/>
      <c r="E16" s="80"/>
      <c r="F16" s="80"/>
      <c r="G16" s="80"/>
      <c r="H16" s="80"/>
      <c r="I16" s="80"/>
    </row>
    <row r="17" spans="2:9" s="19" customFormat="1" ht="22.15" customHeight="1">
      <c r="B17" s="84" t="s">
        <v>17</v>
      </c>
      <c r="C17" s="84"/>
      <c r="D17" s="84"/>
      <c r="E17" s="84"/>
      <c r="F17" s="84"/>
      <c r="G17" s="84"/>
      <c r="H17" s="84"/>
      <c r="I17" s="84"/>
    </row>
    <row r="18" spans="2:9" ht="150">
      <c r="B18" s="6">
        <v>4</v>
      </c>
      <c r="C18" s="46" t="str">
        <f>CONCATENATE(LEFT(DAY(CT!D13),2),"-",LEFT(DAY(CT!H13),2)," Ekim")</f>
        <v>30-4 Ekim</v>
      </c>
      <c r="D18" s="7">
        <f>$D$13</f>
        <v>9</v>
      </c>
      <c r="E18" s="15" t="s">
        <v>150</v>
      </c>
      <c r="F18" s="15" t="s">
        <v>355</v>
      </c>
      <c r="G18" s="18" t="s">
        <v>15</v>
      </c>
      <c r="H18" s="18" t="s">
        <v>30</v>
      </c>
      <c r="I18" s="8"/>
    </row>
    <row r="19" spans="2:9" s="19" customFormat="1" ht="105">
      <c r="B19" s="6">
        <v>5</v>
      </c>
      <c r="C19" s="46" t="str">
        <f>CONCATENATE(LEFT(DAY(CT!D14),2),"-",LEFT(DAY(CT!H14),2)," Ekim")</f>
        <v>7-11 Ekim</v>
      </c>
      <c r="D19" s="7">
        <f>$D$13</f>
        <v>9</v>
      </c>
      <c r="E19" s="15" t="s">
        <v>137</v>
      </c>
      <c r="F19" s="15" t="s">
        <v>283</v>
      </c>
      <c r="G19" s="18" t="s">
        <v>15</v>
      </c>
      <c r="H19" s="18" t="s">
        <v>30</v>
      </c>
      <c r="I19" s="8" t="s">
        <v>39</v>
      </c>
    </row>
    <row r="20" spans="2:9" s="19" customFormat="1" ht="141" customHeight="1">
      <c r="B20" s="6">
        <v>6</v>
      </c>
      <c r="C20" s="46" t="str">
        <f>CONCATENATE(LEFT(DAY(CT!D15),2),"-",LEFT(DAY(CT!H15),2)," Ekim")</f>
        <v>14-18 Ekim</v>
      </c>
      <c r="D20" s="7">
        <f>$D$13</f>
        <v>9</v>
      </c>
      <c r="E20" s="18" t="s">
        <v>138</v>
      </c>
      <c r="F20" s="18" t="s">
        <v>356</v>
      </c>
      <c r="G20" s="18" t="s">
        <v>15</v>
      </c>
      <c r="H20" s="18" t="s">
        <v>30</v>
      </c>
      <c r="I20" s="8"/>
    </row>
    <row r="21" spans="2:9" s="19" customFormat="1" ht="141" customHeight="1">
      <c r="B21" s="6">
        <v>7</v>
      </c>
      <c r="C21" s="46" t="str">
        <f>CONCATENATE(LEFT(DAY(CT!D16),2),"-",LEFT(DAY(CT!H16),2)," Ekim")</f>
        <v>21-25 Ekim</v>
      </c>
      <c r="D21" s="7">
        <f>$D$13</f>
        <v>9</v>
      </c>
      <c r="E21" s="18" t="s">
        <v>139</v>
      </c>
      <c r="F21" s="10" t="s">
        <v>284</v>
      </c>
      <c r="G21" s="18" t="s">
        <v>15</v>
      </c>
      <c r="H21" s="18" t="s">
        <v>30</v>
      </c>
      <c r="I21" s="8"/>
    </row>
    <row r="22" spans="2:9" s="19" customFormat="1" ht="219" customHeight="1">
      <c r="B22" s="6">
        <v>8</v>
      </c>
      <c r="C22" s="46" t="str">
        <f>CONCATENATE(LEFT(DAY(CT!D17),2),"-",LEFT(DAY(CT!H17),2)," Kasım")</f>
        <v>28-1 Kasım</v>
      </c>
      <c r="D22" s="7">
        <f>$D$13</f>
        <v>9</v>
      </c>
      <c r="E22" s="18" t="s">
        <v>387</v>
      </c>
      <c r="F22" s="10" t="s">
        <v>287</v>
      </c>
      <c r="G22" s="18" t="s">
        <v>15</v>
      </c>
      <c r="H22" s="18" t="s">
        <v>30</v>
      </c>
      <c r="I22" s="8" t="s">
        <v>31</v>
      </c>
    </row>
    <row r="23" spans="2:9" s="19" customFormat="1" ht="5.0999999999999996" customHeight="1">
      <c r="B23" s="80"/>
      <c r="C23" s="80"/>
      <c r="D23" s="80"/>
      <c r="E23" s="80"/>
      <c r="F23" s="80"/>
      <c r="G23" s="80"/>
      <c r="H23" s="80"/>
      <c r="I23" s="80"/>
    </row>
    <row r="24" spans="2:9" s="19" customFormat="1" ht="20.25">
      <c r="B24" s="85" t="s">
        <v>18</v>
      </c>
      <c r="C24" s="85"/>
      <c r="D24" s="85"/>
      <c r="E24" s="85"/>
      <c r="F24" s="85"/>
      <c r="G24" s="85"/>
      <c r="H24" s="85"/>
      <c r="I24" s="85"/>
    </row>
    <row r="25" spans="2:9" s="19" customFormat="1" ht="150">
      <c r="B25" s="6">
        <v>9</v>
      </c>
      <c r="C25" s="46" t="str">
        <f>CONCATENATE(LEFT(DAY(CT!D20),2),"-",LEFT(DAY(CT!H20),2)," Kasım")</f>
        <v>4-8 Kasım</v>
      </c>
      <c r="D25" s="7">
        <f>$D$13</f>
        <v>9</v>
      </c>
      <c r="E25" s="18" t="s">
        <v>140</v>
      </c>
      <c r="F25" s="10" t="s">
        <v>357</v>
      </c>
      <c r="G25" s="10" t="s">
        <v>15</v>
      </c>
      <c r="H25" s="18" t="s">
        <v>30</v>
      </c>
      <c r="I25" s="8" t="s">
        <v>54</v>
      </c>
    </row>
    <row r="26" spans="2:9" s="19" customFormat="1" ht="24" customHeight="1">
      <c r="B26" s="4"/>
      <c r="C26" s="4"/>
      <c r="D26" s="5"/>
      <c r="E26" s="86" t="s">
        <v>777</v>
      </c>
      <c r="F26" s="86"/>
      <c r="G26" s="86"/>
      <c r="H26" s="86"/>
      <c r="I26" s="86"/>
    </row>
    <row r="27" spans="2:9" s="19" customFormat="1" ht="300">
      <c r="B27" s="6">
        <v>10</v>
      </c>
      <c r="C27" s="46" t="str">
        <f>CONCATENATE(LEFT(DAY(CT!D22),2),"-",LEFT(DAY(CT!H22),2)," Kasım")</f>
        <v>18-22 Kasım</v>
      </c>
      <c r="D27" s="7">
        <f>$D$13</f>
        <v>9</v>
      </c>
      <c r="E27" s="18" t="s">
        <v>141</v>
      </c>
      <c r="F27" s="10" t="s">
        <v>288</v>
      </c>
      <c r="G27" s="10" t="s">
        <v>15</v>
      </c>
      <c r="H27" s="18" t="s">
        <v>30</v>
      </c>
      <c r="I27" s="8" t="s">
        <v>32</v>
      </c>
    </row>
    <row r="28" spans="2:9" s="19" customFormat="1" ht="195">
      <c r="B28" s="6">
        <v>11</v>
      </c>
      <c r="C28" s="46" t="str">
        <f>CONCATENATE(LEFT(DAY(CT!D23),2),"-",LEFT(DAY(CT!H23),2)," Kasım")</f>
        <v>25-29 Kasım</v>
      </c>
      <c r="D28" s="7">
        <f>$D$13</f>
        <v>9</v>
      </c>
      <c r="E28" s="18" t="s">
        <v>142</v>
      </c>
      <c r="F28" s="10" t="s">
        <v>358</v>
      </c>
      <c r="G28" s="10" t="s">
        <v>15</v>
      </c>
      <c r="H28" s="18" t="s">
        <v>30</v>
      </c>
      <c r="I28" s="8" t="s">
        <v>53</v>
      </c>
    </row>
    <row r="29" spans="2:9" s="19" customFormat="1" ht="5.0999999999999996" customHeight="1">
      <c r="B29" s="80"/>
      <c r="C29" s="80"/>
      <c r="D29" s="80"/>
      <c r="E29" s="80"/>
      <c r="F29" s="80"/>
      <c r="G29" s="80"/>
      <c r="H29" s="80"/>
      <c r="I29" s="80"/>
    </row>
    <row r="30" spans="2:9" s="19" customFormat="1" ht="25.15" customHeight="1">
      <c r="B30" s="85" t="s">
        <v>19</v>
      </c>
      <c r="C30" s="85"/>
      <c r="D30" s="85"/>
      <c r="E30" s="85"/>
      <c r="F30" s="85"/>
      <c r="G30" s="85"/>
      <c r="H30" s="85"/>
      <c r="I30" s="85"/>
    </row>
    <row r="31" spans="2:9" s="19" customFormat="1" ht="135">
      <c r="B31" s="6">
        <v>12</v>
      </c>
      <c r="C31" s="46" t="str">
        <f>CONCATENATE(LEFT(DAY(CT!D27),2),"-",LEFT(DAY(CT!H27),2)," Aralık")</f>
        <v>2-6 Aralık</v>
      </c>
      <c r="D31" s="7">
        <f>$D$13</f>
        <v>9</v>
      </c>
      <c r="E31" s="18" t="s">
        <v>129</v>
      </c>
      <c r="F31" s="10" t="s">
        <v>315</v>
      </c>
      <c r="G31" s="10" t="s">
        <v>15</v>
      </c>
      <c r="H31" s="18" t="s">
        <v>30</v>
      </c>
      <c r="I31" s="8" t="s">
        <v>40</v>
      </c>
    </row>
    <row r="32" spans="2:9" s="19" customFormat="1" ht="150">
      <c r="B32" s="6">
        <v>13</v>
      </c>
      <c r="C32" s="46" t="str">
        <f>CONCATENATE(LEFT(DAY(CT!D28),2),"-",LEFT(DAY(CT!H28),2)," Aralık")</f>
        <v>9-13 Aralık</v>
      </c>
      <c r="D32" s="7">
        <f>$D$13</f>
        <v>9</v>
      </c>
      <c r="E32" s="18" t="s">
        <v>130</v>
      </c>
      <c r="F32" s="10" t="s">
        <v>316</v>
      </c>
      <c r="G32" s="10" t="s">
        <v>15</v>
      </c>
      <c r="H32" s="18" t="s">
        <v>30</v>
      </c>
      <c r="I32" s="8"/>
    </row>
    <row r="33" spans="2:9" s="19" customFormat="1" ht="105">
      <c r="B33" s="6">
        <v>14</v>
      </c>
      <c r="C33" s="46" t="str">
        <f>CONCATENATE(LEFT(DAY(CT!D29),2),"-",LEFT(DAY(CT!H29),2)," Aralık")</f>
        <v>16-20 Aralık</v>
      </c>
      <c r="D33" s="7">
        <f>$D$13</f>
        <v>9</v>
      </c>
      <c r="E33" s="18" t="s">
        <v>131</v>
      </c>
      <c r="F33" s="10" t="s">
        <v>359</v>
      </c>
      <c r="G33" s="10" t="s">
        <v>15</v>
      </c>
      <c r="H33" s="18" t="s">
        <v>30</v>
      </c>
      <c r="I33" s="8" t="s">
        <v>41</v>
      </c>
    </row>
    <row r="34" spans="2:9" s="19" customFormat="1" ht="135">
      <c r="B34" s="6">
        <v>15</v>
      </c>
      <c r="C34" s="46" t="str">
        <f>CONCATENATE(LEFT(DAY(CT!D30),2),"-",LEFT(DAY(CT!H30),2)," Aralık")</f>
        <v>23-27 Aralık</v>
      </c>
      <c r="D34" s="7">
        <f>$D$13</f>
        <v>9</v>
      </c>
      <c r="E34" s="18" t="s">
        <v>132</v>
      </c>
      <c r="F34" s="10" t="s">
        <v>317</v>
      </c>
      <c r="G34" s="10" t="s">
        <v>15</v>
      </c>
      <c r="H34" s="18" t="s">
        <v>30</v>
      </c>
      <c r="I34" s="8"/>
    </row>
    <row r="35" spans="2:9" s="19" customFormat="1" ht="5.0999999999999996" customHeight="1">
      <c r="B35" s="80"/>
      <c r="C35" s="80"/>
      <c r="D35" s="80"/>
      <c r="E35" s="80"/>
      <c r="F35" s="80"/>
      <c r="G35" s="80"/>
      <c r="H35" s="80"/>
      <c r="I35" s="80"/>
    </row>
    <row r="36" spans="2:9" s="19" customFormat="1" ht="28.15" customHeight="1">
      <c r="B36" s="85" t="s">
        <v>20</v>
      </c>
      <c r="C36" s="85"/>
      <c r="D36" s="85"/>
      <c r="E36" s="85"/>
      <c r="F36" s="85"/>
      <c r="G36" s="85"/>
      <c r="H36" s="85"/>
      <c r="I36" s="85"/>
    </row>
    <row r="37" spans="2:9" s="19" customFormat="1" ht="150">
      <c r="B37" s="6">
        <v>16</v>
      </c>
      <c r="C37" s="46" t="str">
        <f>CONCATENATE(LEFT(DAY(CT!D34),2),"-",LEFT(DAY(CT!H34),2)," Ocak")</f>
        <v>30-3 Ocak</v>
      </c>
      <c r="D37" s="7">
        <f>$D$13</f>
        <v>9</v>
      </c>
      <c r="E37" s="18" t="s">
        <v>133</v>
      </c>
      <c r="F37" s="10" t="s">
        <v>143</v>
      </c>
      <c r="G37" s="10" t="s">
        <v>15</v>
      </c>
      <c r="H37" s="18" t="s">
        <v>30</v>
      </c>
      <c r="I37" s="8" t="s">
        <v>21</v>
      </c>
    </row>
    <row r="38" spans="2:9" s="19" customFormat="1" ht="90">
      <c r="B38" s="6">
        <v>17</v>
      </c>
      <c r="C38" s="46" t="str">
        <f>CONCATENATE(LEFT(DAY(CT!D35),2),"-",LEFT(DAY(CT!H35),2)," Ocak")</f>
        <v>6-10 Ocak</v>
      </c>
      <c r="D38" s="7">
        <f>$D$13</f>
        <v>9</v>
      </c>
      <c r="E38" s="18" t="s">
        <v>151</v>
      </c>
      <c r="F38" s="10" t="s">
        <v>318</v>
      </c>
      <c r="G38" s="10" t="s">
        <v>15</v>
      </c>
      <c r="H38" s="18" t="s">
        <v>30</v>
      </c>
      <c r="I38" s="8" t="s">
        <v>42</v>
      </c>
    </row>
    <row r="39" spans="2:9" s="19" customFormat="1" ht="135">
      <c r="B39" s="6">
        <v>18</v>
      </c>
      <c r="C39" s="46" t="str">
        <f>CONCATENATE(LEFT(DAY(CT!D36),2),"-",LEFT(DAY(CT!H36),2)," Ocak")</f>
        <v>13-17 Ocak</v>
      </c>
      <c r="D39" s="7">
        <f>$D$13</f>
        <v>9</v>
      </c>
      <c r="E39" s="18" t="s">
        <v>152</v>
      </c>
      <c r="F39" s="10" t="s">
        <v>319</v>
      </c>
      <c r="G39" s="10" t="s">
        <v>15</v>
      </c>
      <c r="H39" s="18" t="s">
        <v>30</v>
      </c>
      <c r="I39" s="8" t="s">
        <v>34</v>
      </c>
    </row>
    <row r="40" spans="2:9" s="19" customFormat="1" ht="24" customHeight="1">
      <c r="B40" s="4"/>
      <c r="C40" s="4"/>
      <c r="D40" s="5"/>
      <c r="E40" s="83" t="s">
        <v>33</v>
      </c>
      <c r="F40" s="83"/>
      <c r="G40" s="83"/>
      <c r="H40" s="83"/>
      <c r="I40" s="83"/>
    </row>
    <row r="41" spans="2:9" s="19" customFormat="1" ht="24" customHeight="1">
      <c r="B41" s="4"/>
      <c r="C41" s="4"/>
      <c r="D41" s="5"/>
      <c r="E41" s="83" t="s">
        <v>33</v>
      </c>
      <c r="F41" s="83"/>
      <c r="G41" s="83"/>
      <c r="H41" s="83"/>
      <c r="I41" s="83"/>
    </row>
    <row r="42" spans="2:9" s="19" customFormat="1" ht="5.0999999999999996" customHeight="1" thickBot="1">
      <c r="B42" s="11"/>
      <c r="C42" s="11"/>
      <c r="D42" s="12"/>
      <c r="E42" s="16"/>
      <c r="F42" s="13"/>
      <c r="G42" s="13"/>
      <c r="H42" s="13"/>
      <c r="I42" s="13"/>
    </row>
    <row r="43" spans="2:9" s="19" customFormat="1" ht="33.6" customHeight="1" thickBot="1">
      <c r="B43" s="87" t="s">
        <v>778</v>
      </c>
      <c r="C43" s="87"/>
      <c r="D43" s="87"/>
      <c r="E43" s="87"/>
      <c r="F43" s="87"/>
      <c r="G43" s="87"/>
      <c r="H43" s="87"/>
      <c r="I43" s="88"/>
    </row>
    <row r="44" spans="2:9" s="19" customFormat="1" ht="5.0999999999999996" customHeight="1">
      <c r="B44" s="11"/>
      <c r="C44" s="11"/>
      <c r="D44" s="12"/>
      <c r="E44" s="16"/>
      <c r="F44" s="13"/>
      <c r="G44" s="13"/>
      <c r="H44" s="13"/>
      <c r="I44" s="13"/>
    </row>
    <row r="45" spans="2:9" s="19" customFormat="1" ht="26.45" customHeight="1">
      <c r="B45" s="85" t="s">
        <v>22</v>
      </c>
      <c r="C45" s="85"/>
      <c r="D45" s="85"/>
      <c r="E45" s="85"/>
      <c r="F45" s="85"/>
      <c r="G45" s="85"/>
      <c r="H45" s="85"/>
      <c r="I45" s="85"/>
    </row>
    <row r="46" spans="2:9" s="19" customFormat="1" ht="165">
      <c r="B46" s="6">
        <v>19</v>
      </c>
      <c r="C46" s="46" t="str">
        <f>CONCATENATE(LEFT(DAY(CT!L6),2),"-",LEFT(DAY(CT!P6),2)," Şubat")</f>
        <v>3-7 Şubat</v>
      </c>
      <c r="D46" s="7">
        <f>$D$13</f>
        <v>9</v>
      </c>
      <c r="E46" s="18" t="s">
        <v>144</v>
      </c>
      <c r="F46" s="10" t="s">
        <v>320</v>
      </c>
      <c r="G46" s="10" t="s">
        <v>15</v>
      </c>
      <c r="H46" s="18" t="s">
        <v>30</v>
      </c>
      <c r="I46" s="8" t="s">
        <v>23</v>
      </c>
    </row>
    <row r="47" spans="2:9" s="19" customFormat="1" ht="120">
      <c r="B47" s="6">
        <v>20</v>
      </c>
      <c r="C47" s="46" t="str">
        <f>CONCATENATE(LEFT(DAY(CT!L7),2),"-",LEFT(DAY(CT!P7),2)," Şubat")</f>
        <v>10-14 Şubat</v>
      </c>
      <c r="D47" s="7">
        <f>$D$13</f>
        <v>9</v>
      </c>
      <c r="E47" s="18" t="s">
        <v>134</v>
      </c>
      <c r="F47" s="10" t="s">
        <v>321</v>
      </c>
      <c r="G47" s="10" t="s">
        <v>15</v>
      </c>
      <c r="H47" s="18" t="s">
        <v>30</v>
      </c>
      <c r="I47" s="8" t="s">
        <v>43</v>
      </c>
    </row>
    <row r="48" spans="2:9" s="19" customFormat="1" ht="120">
      <c r="B48" s="6">
        <v>21</v>
      </c>
      <c r="C48" s="46" t="str">
        <f>CONCATENATE(LEFT(DAY(CT!L8),2),"-",LEFT(DAY(CT!P8),2)," Şubat")</f>
        <v>17-21 Şubat</v>
      </c>
      <c r="D48" s="7">
        <f>$D$13</f>
        <v>9</v>
      </c>
      <c r="E48" s="18" t="s">
        <v>145</v>
      </c>
      <c r="F48" s="10" t="s">
        <v>360</v>
      </c>
      <c r="G48" s="10" t="s">
        <v>15</v>
      </c>
      <c r="H48" s="18" t="s">
        <v>30</v>
      </c>
      <c r="I48" s="8"/>
    </row>
    <row r="49" spans="2:9" s="19" customFormat="1" ht="75">
      <c r="B49" s="6">
        <v>22</v>
      </c>
      <c r="C49" s="46" t="str">
        <f>CONCATENATE(LEFT(DAY(CT!L9),2),"-",LEFT(DAY(CT!P9),2)," Mart")</f>
        <v>24-28 Mart</v>
      </c>
      <c r="D49" s="7">
        <f>$D$13</f>
        <v>9</v>
      </c>
      <c r="E49" s="18" t="s">
        <v>135</v>
      </c>
      <c r="F49" s="10" t="s">
        <v>322</v>
      </c>
      <c r="G49" s="10" t="s">
        <v>15</v>
      </c>
      <c r="H49" s="18" t="s">
        <v>30</v>
      </c>
      <c r="I49" s="8"/>
    </row>
    <row r="50" spans="2:9" s="19" customFormat="1" ht="5.0999999999999996" customHeight="1">
      <c r="B50" s="89"/>
      <c r="C50" s="89"/>
      <c r="D50" s="89"/>
      <c r="E50" s="89"/>
      <c r="F50" s="89"/>
      <c r="G50" s="89"/>
      <c r="H50" s="89"/>
      <c r="I50" s="89"/>
    </row>
    <row r="51" spans="2:9" s="19" customFormat="1" ht="26.45" customHeight="1">
      <c r="B51" s="85" t="s">
        <v>24</v>
      </c>
      <c r="C51" s="85"/>
      <c r="D51" s="85"/>
      <c r="E51" s="85"/>
      <c r="F51" s="85"/>
      <c r="G51" s="85"/>
      <c r="H51" s="85"/>
      <c r="I51" s="85"/>
    </row>
    <row r="52" spans="2:9" s="19" customFormat="1" ht="90">
      <c r="B52" s="6">
        <v>23</v>
      </c>
      <c r="C52" s="46" t="str">
        <f>CONCATENATE(LEFT(DAY(CT!L13),2),"-",LEFT(DAY(CT!P13),2)," Mart")</f>
        <v>3-7 Mart</v>
      </c>
      <c r="D52" s="7">
        <f>$D$13</f>
        <v>9</v>
      </c>
      <c r="E52" s="18" t="s">
        <v>136</v>
      </c>
      <c r="F52" s="10" t="s">
        <v>323</v>
      </c>
      <c r="G52" s="10" t="s">
        <v>15</v>
      </c>
      <c r="H52" s="18" t="s">
        <v>30</v>
      </c>
      <c r="I52" s="8" t="s">
        <v>45</v>
      </c>
    </row>
    <row r="53" spans="2:9" s="19" customFormat="1" ht="229.5" customHeight="1">
      <c r="B53" s="6">
        <v>24</v>
      </c>
      <c r="C53" s="46" t="str">
        <f>CONCATENATE(LEFT(DAY(CT!L14),2),"-",LEFT(DAY(CT!P14),2)," Mart")</f>
        <v>10-14 Mart</v>
      </c>
      <c r="D53" s="7">
        <f>$D$13</f>
        <v>9</v>
      </c>
      <c r="E53" s="18" t="s">
        <v>146</v>
      </c>
      <c r="F53" s="10" t="s">
        <v>324</v>
      </c>
      <c r="G53" s="10" t="s">
        <v>15</v>
      </c>
      <c r="H53" s="18" t="s">
        <v>30</v>
      </c>
      <c r="I53" s="8" t="s">
        <v>44</v>
      </c>
    </row>
    <row r="54" spans="2:9" s="19" customFormat="1" ht="105">
      <c r="B54" s="6">
        <v>25</v>
      </c>
      <c r="C54" s="46" t="str">
        <f>CONCATENATE(LEFT(DAY(CT!L15),2),"-",LEFT(DAY(CT!P15),2)," Mart")</f>
        <v>17-21 Mart</v>
      </c>
      <c r="D54" s="7">
        <f>$D$13</f>
        <v>9</v>
      </c>
      <c r="E54" s="18" t="s">
        <v>147</v>
      </c>
      <c r="F54" s="10" t="s">
        <v>325</v>
      </c>
      <c r="G54" s="10" t="s">
        <v>15</v>
      </c>
      <c r="H54" s="18" t="s">
        <v>30</v>
      </c>
      <c r="I54" s="8" t="s">
        <v>48</v>
      </c>
    </row>
    <row r="55" spans="2:9" s="19" customFormat="1" ht="165">
      <c r="B55" s="6">
        <v>26</v>
      </c>
      <c r="C55" s="46" t="str">
        <f>CONCATENATE(LEFT(DAY(CT!L16),2),"-",LEFT(DAY(CT!P16),2)," Mart")</f>
        <v>24-28 Mart</v>
      </c>
      <c r="D55" s="7">
        <f>$D$13</f>
        <v>9</v>
      </c>
      <c r="E55" s="18" t="s">
        <v>153</v>
      </c>
      <c r="F55" s="10" t="s">
        <v>326</v>
      </c>
      <c r="G55" s="10" t="s">
        <v>15</v>
      </c>
      <c r="H55" s="18" t="s">
        <v>30</v>
      </c>
      <c r="I55" s="8" t="s">
        <v>46</v>
      </c>
    </row>
    <row r="56" spans="2:9" s="19" customFormat="1" ht="5.0999999999999996" customHeight="1">
      <c r="B56" s="89"/>
      <c r="C56" s="89"/>
      <c r="D56" s="89"/>
      <c r="E56" s="89"/>
      <c r="F56" s="89"/>
      <c r="G56" s="89"/>
      <c r="H56" s="89"/>
      <c r="I56" s="89"/>
    </row>
    <row r="57" spans="2:9" s="19" customFormat="1" ht="27" customHeight="1">
      <c r="B57" s="84" t="s">
        <v>25</v>
      </c>
      <c r="C57" s="84"/>
      <c r="D57" s="84"/>
      <c r="E57" s="84"/>
      <c r="F57" s="84"/>
      <c r="G57" s="84"/>
      <c r="H57" s="84"/>
      <c r="I57" s="84"/>
    </row>
    <row r="58" spans="2:9" s="19" customFormat="1" ht="27" customHeight="1">
      <c r="B58" s="4"/>
      <c r="C58" s="4"/>
      <c r="D58" s="5"/>
      <c r="E58" s="86" t="s">
        <v>779</v>
      </c>
      <c r="F58" s="86"/>
      <c r="G58" s="86"/>
      <c r="H58" s="86"/>
      <c r="I58" s="86"/>
    </row>
    <row r="59" spans="2:9" s="19" customFormat="1" ht="135">
      <c r="B59" s="6">
        <v>27</v>
      </c>
      <c r="C59" s="46" t="str">
        <f>CONCATENATE(LEFT(DAY(CT!L21),2),"-",LEFT(DAY(CT!P21),2)," Nisan")</f>
        <v>7-11 Nisan</v>
      </c>
      <c r="D59" s="7">
        <f>$D$13</f>
        <v>9</v>
      </c>
      <c r="E59" s="18" t="s">
        <v>154</v>
      </c>
      <c r="F59" s="10" t="s">
        <v>361</v>
      </c>
      <c r="G59" s="10" t="s">
        <v>15</v>
      </c>
      <c r="H59" s="18" t="s">
        <v>30</v>
      </c>
      <c r="I59" s="8"/>
    </row>
    <row r="60" spans="2:9" ht="165">
      <c r="B60" s="6">
        <v>28</v>
      </c>
      <c r="C60" s="46" t="str">
        <f>CONCATENATE(LEFT(DAY(CT!L22),2),"-",LEFT(DAY(CT!P22),2)," Nisan")</f>
        <v>14-18 Nisan</v>
      </c>
      <c r="D60" s="7">
        <f>$D$13</f>
        <v>9</v>
      </c>
      <c r="E60" s="18" t="s">
        <v>155</v>
      </c>
      <c r="F60" s="10" t="s">
        <v>327</v>
      </c>
      <c r="G60" s="10" t="s">
        <v>15</v>
      </c>
      <c r="H60" s="18" t="s">
        <v>30</v>
      </c>
      <c r="I60" s="8" t="s">
        <v>26</v>
      </c>
    </row>
    <row r="61" spans="2:9" s="19" customFormat="1" ht="120">
      <c r="B61" s="6">
        <v>29</v>
      </c>
      <c r="C61" s="46" t="str">
        <f>CONCATENATE(LEFT(DAY(CT!L23),2),"-",LEFT(DAY(CT!P23),2)," Nisan")</f>
        <v>21-25 Nisan</v>
      </c>
      <c r="D61" s="7">
        <f>$D$13</f>
        <v>9</v>
      </c>
      <c r="E61" s="18" t="s">
        <v>156</v>
      </c>
      <c r="F61" s="10" t="s">
        <v>328</v>
      </c>
      <c r="G61" s="10" t="s">
        <v>15</v>
      </c>
      <c r="H61" s="18" t="s">
        <v>30</v>
      </c>
      <c r="I61" s="8" t="s">
        <v>35</v>
      </c>
    </row>
    <row r="62" spans="2:9" s="19" customFormat="1" ht="150">
      <c r="B62" s="6">
        <v>30</v>
      </c>
      <c r="C62" s="46" t="str">
        <f>CONCATENATE(LEFT(DAY(CT!L24),2),"-",LEFT(DAY(CT!P24),2)," Nisan")</f>
        <v>28-2 Nisan</v>
      </c>
      <c r="D62" s="7">
        <f>$D$13</f>
        <v>9</v>
      </c>
      <c r="E62" s="18" t="s">
        <v>157</v>
      </c>
      <c r="F62" s="10" t="s">
        <v>329</v>
      </c>
      <c r="G62" s="10" t="s">
        <v>15</v>
      </c>
      <c r="H62" s="18" t="s">
        <v>30</v>
      </c>
      <c r="I62" s="8" t="s">
        <v>634</v>
      </c>
    </row>
    <row r="63" spans="2:9" s="19" customFormat="1" ht="5.0999999999999996" customHeight="1">
      <c r="B63" s="89"/>
      <c r="C63" s="89"/>
      <c r="D63" s="89"/>
      <c r="E63" s="89"/>
      <c r="F63" s="89"/>
      <c r="G63" s="89"/>
      <c r="H63" s="89"/>
      <c r="I63" s="89"/>
    </row>
    <row r="64" spans="2:9" s="19" customFormat="1" ht="28.9" customHeight="1">
      <c r="B64" s="85" t="s">
        <v>27</v>
      </c>
      <c r="C64" s="85"/>
      <c r="D64" s="85"/>
      <c r="E64" s="85"/>
      <c r="F64" s="85"/>
      <c r="G64" s="85"/>
      <c r="H64" s="85"/>
      <c r="I64" s="85"/>
    </row>
    <row r="65" spans="2:9" ht="90">
      <c r="B65" s="6">
        <v>31</v>
      </c>
      <c r="C65" s="46" t="str">
        <f>CONCATENATE(LEFT(DAY(CT!L27),2),"-",LEFT(DAY(CT!P27),2)," Mayıs")</f>
        <v>5-9 Mayıs</v>
      </c>
      <c r="D65" s="7">
        <f>$D$13</f>
        <v>9</v>
      </c>
      <c r="E65" s="18" t="s">
        <v>159</v>
      </c>
      <c r="F65" s="10" t="s">
        <v>158</v>
      </c>
      <c r="G65" s="10" t="s">
        <v>15</v>
      </c>
      <c r="H65" s="18" t="s">
        <v>30</v>
      </c>
      <c r="I65" s="8"/>
    </row>
    <row r="66" spans="2:9" ht="210">
      <c r="B66" s="6">
        <v>32</v>
      </c>
      <c r="C66" s="46" t="str">
        <f>CONCATENATE(LEFT(DAY(CT!L28),2),"-",LEFT(DAY(CT!P28),2)," Mayıs")</f>
        <v>12-16 Mayıs</v>
      </c>
      <c r="D66" s="7">
        <f>$D$13</f>
        <v>9</v>
      </c>
      <c r="E66" s="18" t="s">
        <v>160</v>
      </c>
      <c r="F66" s="10" t="s">
        <v>362</v>
      </c>
      <c r="G66" s="10" t="s">
        <v>15</v>
      </c>
      <c r="H66" s="18" t="s">
        <v>30</v>
      </c>
      <c r="I66" s="8"/>
    </row>
    <row r="67" spans="2:9" ht="213.75" customHeight="1">
      <c r="B67" s="6">
        <v>33</v>
      </c>
      <c r="C67" s="46" t="str">
        <f>CONCATENATE(LEFT(DAY(CT!L29),2),"-",LEFT(DAY(CT!P29),2)," Mayıs")</f>
        <v>19-23 Mayıs</v>
      </c>
      <c r="D67" s="7">
        <f>$D$13</f>
        <v>9</v>
      </c>
      <c r="E67" s="18" t="s">
        <v>161</v>
      </c>
      <c r="F67" s="10" t="s">
        <v>363</v>
      </c>
      <c r="G67" s="10" t="s">
        <v>15</v>
      </c>
      <c r="H67" s="18" t="s">
        <v>30</v>
      </c>
      <c r="I67" s="8" t="s">
        <v>36</v>
      </c>
    </row>
    <row r="68" spans="2:9" ht="60">
      <c r="B68" s="6">
        <v>34</v>
      </c>
      <c r="C68" s="46" t="str">
        <f>CONCATENATE(LEFT(DAY(CT!L30),2),"-",LEFT(DAY(CT!P30),2)," Mayıs")</f>
        <v>26-30 Mayıs</v>
      </c>
      <c r="D68" s="7">
        <f>$D$13</f>
        <v>9</v>
      </c>
      <c r="E68" s="18" t="s">
        <v>163</v>
      </c>
      <c r="F68" s="10" t="s">
        <v>162</v>
      </c>
      <c r="G68" s="10" t="s">
        <v>15</v>
      </c>
      <c r="H68" s="18" t="s">
        <v>30</v>
      </c>
      <c r="I68" s="8" t="s">
        <v>21</v>
      </c>
    </row>
    <row r="69" spans="2:9" ht="5.0999999999999996" customHeight="1">
      <c r="B69" s="89"/>
      <c r="C69" s="89"/>
      <c r="D69" s="89"/>
      <c r="E69" s="89"/>
      <c r="F69" s="89"/>
      <c r="G69" s="89"/>
      <c r="H69" s="89"/>
      <c r="I69" s="89"/>
    </row>
    <row r="70" spans="2:9" ht="27.6" customHeight="1">
      <c r="B70" s="85" t="s">
        <v>28</v>
      </c>
      <c r="C70" s="85"/>
      <c r="D70" s="85"/>
      <c r="E70" s="85"/>
      <c r="F70" s="85"/>
      <c r="G70" s="85"/>
      <c r="H70" s="85"/>
      <c r="I70" s="85"/>
    </row>
    <row r="71" spans="2:9" ht="60">
      <c r="B71" s="6">
        <v>35</v>
      </c>
      <c r="C71" s="46" t="str">
        <f>CONCATENATE(LEFT(DAY(CT!L34),2),"-",LEFT(DAY(CT!P34),2)," Haz.")</f>
        <v>2-6 Haz.</v>
      </c>
      <c r="D71" s="7">
        <f>$D$13</f>
        <v>9</v>
      </c>
      <c r="E71" s="18" t="s">
        <v>164</v>
      </c>
      <c r="F71" s="10" t="s">
        <v>330</v>
      </c>
      <c r="G71" s="10" t="s">
        <v>15</v>
      </c>
      <c r="H71" s="18" t="s">
        <v>30</v>
      </c>
      <c r="I71" s="8" t="s">
        <v>773</v>
      </c>
    </row>
    <row r="72" spans="2:9" ht="60">
      <c r="B72" s="6">
        <v>36</v>
      </c>
      <c r="C72" s="46" t="str">
        <f>CONCATENATE(LEFT(DAY(CT!L35),2),"-",LEFT(DAY(CT!P35),2)," Haz.")</f>
        <v>9-13 Haz.</v>
      </c>
      <c r="D72" s="7">
        <f>$D$13</f>
        <v>9</v>
      </c>
      <c r="E72" s="18" t="s">
        <v>165</v>
      </c>
      <c r="F72" s="10" t="s">
        <v>331</v>
      </c>
      <c r="G72" s="10" t="s">
        <v>15</v>
      </c>
      <c r="H72" s="18" t="s">
        <v>30</v>
      </c>
      <c r="I72" s="8" t="s">
        <v>773</v>
      </c>
    </row>
    <row r="73" spans="2:9" ht="60">
      <c r="B73" s="6">
        <v>37</v>
      </c>
      <c r="C73" s="46" t="str">
        <f>CONCATENATE(LEFT(DAY(CT!L36),2),"-",LEFT(DAY(CT!P36),2)," Haz.")</f>
        <v>16-20 Haz.</v>
      </c>
      <c r="D73" s="7">
        <f>$D$13</f>
        <v>9</v>
      </c>
      <c r="E73" s="18" t="s">
        <v>165</v>
      </c>
      <c r="F73" s="10" t="s">
        <v>331</v>
      </c>
      <c r="G73" s="10" t="s">
        <v>15</v>
      </c>
      <c r="H73" s="18" t="s">
        <v>30</v>
      </c>
      <c r="I73" s="8" t="s">
        <v>29</v>
      </c>
    </row>
    <row r="74" spans="2:9" ht="19.899999999999999" customHeight="1">
      <c r="B74" s="4"/>
      <c r="C74" s="4"/>
      <c r="D74" s="5"/>
      <c r="E74" s="83" t="s">
        <v>780</v>
      </c>
      <c r="F74" s="83"/>
      <c r="G74" s="83"/>
      <c r="H74" s="83"/>
      <c r="I74" s="83"/>
    </row>
    <row r="75" spans="2:9" ht="21.6" customHeight="1">
      <c r="B75" s="4"/>
      <c r="C75" s="4"/>
      <c r="D75" s="5"/>
      <c r="E75" s="83"/>
      <c r="F75" s="83"/>
      <c r="G75" s="83"/>
      <c r="H75" s="83"/>
      <c r="I75" s="83"/>
    </row>
    <row r="76" spans="2:9" ht="9.9499999999999993" customHeight="1">
      <c r="B76" s="80"/>
      <c r="C76" s="80"/>
      <c r="D76" s="80"/>
      <c r="E76" s="80"/>
      <c r="F76" s="80"/>
      <c r="G76" s="80"/>
      <c r="H76" s="80"/>
      <c r="I76" s="80"/>
    </row>
    <row r="77" spans="2:9">
      <c r="B77" s="100" t="s">
        <v>49</v>
      </c>
      <c r="C77" s="100"/>
      <c r="D77" s="100"/>
      <c r="E77" s="100"/>
      <c r="F77" s="100"/>
      <c r="G77" s="100"/>
      <c r="H77" s="100"/>
      <c r="I77" s="100"/>
    </row>
    <row r="78" spans="2:9" ht="16.149999999999999" customHeight="1">
      <c r="B78" s="100"/>
      <c r="C78" s="100"/>
      <c r="D78" s="100"/>
      <c r="E78" s="100"/>
      <c r="F78" s="100"/>
      <c r="G78" s="100"/>
      <c r="H78" s="100"/>
      <c r="I78" s="100"/>
    </row>
    <row r="79" spans="2:9" ht="9.9499999999999993" customHeight="1">
      <c r="B79" s="101"/>
      <c r="C79" s="101"/>
      <c r="D79" s="101"/>
      <c r="E79" s="101"/>
      <c r="F79" s="101"/>
      <c r="G79" s="101"/>
      <c r="H79" s="101"/>
      <c r="I79" s="101"/>
    </row>
    <row r="80" spans="2:9" ht="19.899999999999999" customHeight="1">
      <c r="B80" s="99" t="s">
        <v>50</v>
      </c>
      <c r="C80" s="99"/>
      <c r="D80" s="99"/>
      <c r="E80" s="99"/>
      <c r="F80" s="99"/>
      <c r="G80" s="99"/>
      <c r="H80" s="99"/>
      <c r="I80" s="99"/>
    </row>
    <row r="81" spans="2:9" ht="19.899999999999999" customHeight="1">
      <c r="B81" s="90"/>
      <c r="C81" s="91"/>
      <c r="D81" s="91"/>
      <c r="E81" s="91"/>
      <c r="F81" s="91"/>
      <c r="G81" s="91"/>
      <c r="H81" s="91"/>
      <c r="I81" s="92"/>
    </row>
    <row r="82" spans="2:9" ht="19.899999999999999" customHeight="1">
      <c r="B82" s="93"/>
      <c r="C82" s="94"/>
      <c r="D82" s="94"/>
      <c r="E82" s="94"/>
      <c r="F82" s="94"/>
      <c r="G82" s="94"/>
      <c r="H82" s="94"/>
      <c r="I82" s="95"/>
    </row>
    <row r="83" spans="2:9" ht="19.899999999999999" customHeight="1">
      <c r="B83" s="93"/>
      <c r="C83" s="94"/>
      <c r="D83" s="94"/>
      <c r="E83" s="94"/>
      <c r="F83" s="94"/>
      <c r="G83" s="94"/>
      <c r="H83" s="94"/>
      <c r="I83" s="95"/>
    </row>
    <row r="84" spans="2:9" ht="19.899999999999999" customHeight="1">
      <c r="B84" s="93"/>
      <c r="C84" s="94"/>
      <c r="D84" s="94"/>
      <c r="E84" s="94"/>
      <c r="F84" s="94"/>
      <c r="G84" s="94"/>
      <c r="H84" s="94"/>
      <c r="I84" s="95"/>
    </row>
    <row r="85" spans="2:9" ht="19.899999999999999" customHeight="1">
      <c r="B85" s="93"/>
      <c r="C85" s="94"/>
      <c r="D85" s="94"/>
      <c r="E85" s="94"/>
      <c r="F85" s="94"/>
      <c r="G85" s="94"/>
      <c r="H85" s="94"/>
      <c r="I85" s="95"/>
    </row>
    <row r="86" spans="2:9" ht="19.899999999999999" customHeight="1">
      <c r="B86" s="93"/>
      <c r="C86" s="94"/>
      <c r="D86" s="94"/>
      <c r="E86" s="94"/>
      <c r="F86" s="94"/>
      <c r="G86" s="94"/>
      <c r="H86" s="94"/>
      <c r="I86" s="95"/>
    </row>
    <row r="87" spans="2:9" ht="19.899999999999999" customHeight="1">
      <c r="B87" s="93"/>
      <c r="C87" s="94"/>
      <c r="D87" s="94"/>
      <c r="E87" s="94"/>
      <c r="F87" s="94"/>
      <c r="G87" s="94"/>
      <c r="H87" s="94"/>
      <c r="I87" s="95"/>
    </row>
    <row r="88" spans="2:9" ht="15" customHeight="1">
      <c r="B88" s="96"/>
      <c r="C88" s="97"/>
      <c r="D88" s="97"/>
      <c r="E88" s="97"/>
      <c r="F88" s="97"/>
      <c r="G88" s="97"/>
      <c r="H88" s="97"/>
      <c r="I88" s="98"/>
    </row>
    <row r="89" spans="2:9" ht="110.1" customHeight="1">
      <c r="B89" s="71" t="s">
        <v>862</v>
      </c>
      <c r="C89" s="72"/>
      <c r="D89" s="72"/>
      <c r="E89" s="72"/>
      <c r="F89" s="72"/>
      <c r="G89" s="72"/>
      <c r="H89" s="72"/>
      <c r="I89" s="73"/>
    </row>
    <row r="90" spans="2:9" s="19" customFormat="1">
      <c r="C90" s="42"/>
      <c r="E90" s="14"/>
    </row>
    <row r="91" spans="2:9" s="19" customFormat="1">
      <c r="E91" s="14"/>
    </row>
    <row r="92" spans="2:9" s="19" customFormat="1">
      <c r="E92" s="14"/>
    </row>
    <row r="93" spans="2:9" s="19" customFormat="1">
      <c r="E93" s="14"/>
    </row>
    <row r="94" spans="2:9" s="19" customFormat="1">
      <c r="E94" s="14"/>
    </row>
    <row r="95" spans="2:9" s="19" customFormat="1">
      <c r="E95" s="14"/>
    </row>
    <row r="96" spans="2:9" s="19" customFormat="1">
      <c r="E96" s="14"/>
    </row>
    <row r="97" spans="5:5" s="19" customFormat="1">
      <c r="E97" s="14"/>
    </row>
    <row r="98" spans="5:5" s="19" customFormat="1">
      <c r="E98" s="14"/>
    </row>
    <row r="99" spans="5:5" s="19" customFormat="1">
      <c r="E99" s="14"/>
    </row>
    <row r="100" spans="5:5" s="19" customFormat="1">
      <c r="E100" s="14"/>
    </row>
    <row r="101" spans="5:5" s="19" customFormat="1">
      <c r="E101" s="14"/>
    </row>
    <row r="102" spans="5:5" s="19" customFormat="1">
      <c r="E102" s="14"/>
    </row>
    <row r="103" spans="5:5" s="19" customFormat="1">
      <c r="E103" s="14"/>
    </row>
    <row r="104" spans="5:5" s="19" customFormat="1">
      <c r="E104" s="14"/>
    </row>
    <row r="105" spans="5:5" s="19" customFormat="1">
      <c r="E105" s="14"/>
    </row>
    <row r="106" spans="5:5" s="19" customFormat="1">
      <c r="E106" s="14"/>
    </row>
    <row r="107" spans="5:5" s="19" customFormat="1">
      <c r="E107" s="14"/>
    </row>
    <row r="108" spans="5:5" s="19" customFormat="1">
      <c r="E108" s="14"/>
    </row>
    <row r="109" spans="5:5" s="19" customFormat="1">
      <c r="E109" s="14"/>
    </row>
    <row r="110" spans="5:5" s="19" customFormat="1">
      <c r="E110" s="14"/>
    </row>
    <row r="111" spans="5:5" s="19" customFormat="1">
      <c r="E111" s="14"/>
    </row>
    <row r="112" spans="5:5" s="19" customFormat="1">
      <c r="E112" s="14"/>
    </row>
    <row r="113" spans="5:5" s="19" customFormat="1">
      <c r="E113" s="14"/>
    </row>
    <row r="114" spans="5:5" s="19" customFormat="1">
      <c r="E114" s="14"/>
    </row>
    <row r="115" spans="5:5" s="19" customFormat="1">
      <c r="E115" s="14"/>
    </row>
    <row r="116" spans="5:5" s="19" customFormat="1">
      <c r="E116" s="14"/>
    </row>
    <row r="117" spans="5:5" s="19" customFormat="1">
      <c r="E117" s="14"/>
    </row>
    <row r="118" spans="5:5" s="19" customFormat="1">
      <c r="E118" s="14"/>
    </row>
    <row r="119" spans="5:5" s="19" customFormat="1">
      <c r="E119" s="14"/>
    </row>
    <row r="120" spans="5:5" s="19" customFormat="1">
      <c r="E120" s="14"/>
    </row>
    <row r="121" spans="5:5" s="19" customFormat="1">
      <c r="E121" s="14"/>
    </row>
    <row r="122" spans="5:5" s="19" customFormat="1">
      <c r="E122" s="14"/>
    </row>
    <row r="123" spans="5:5" s="19" customFormat="1">
      <c r="E123" s="14"/>
    </row>
    <row r="124" spans="5:5" s="19" customFormat="1">
      <c r="E124" s="14"/>
    </row>
    <row r="125" spans="5:5" s="19" customFormat="1">
      <c r="E125" s="14"/>
    </row>
    <row r="126" spans="5:5" s="19" customFormat="1">
      <c r="E126" s="14"/>
    </row>
    <row r="127" spans="5:5" s="19" customFormat="1">
      <c r="E127" s="14"/>
    </row>
    <row r="128" spans="5:5" s="19" customFormat="1">
      <c r="E128" s="14"/>
    </row>
    <row r="129" spans="5:5" s="19" customFormat="1">
      <c r="E129" s="14"/>
    </row>
    <row r="130" spans="5:5" s="19" customFormat="1">
      <c r="E130" s="14"/>
    </row>
    <row r="131" spans="5:5" s="19" customFormat="1">
      <c r="E131" s="14"/>
    </row>
    <row r="132" spans="5:5" s="19" customFormat="1">
      <c r="E132" s="14"/>
    </row>
    <row r="133" spans="5:5" s="19" customFormat="1">
      <c r="E133" s="14"/>
    </row>
    <row r="134" spans="5:5" s="19" customFormat="1">
      <c r="E134" s="14"/>
    </row>
    <row r="135" spans="5:5" s="19" customFormat="1">
      <c r="E135" s="14"/>
    </row>
    <row r="136" spans="5:5" s="19" customFormat="1">
      <c r="E136" s="14"/>
    </row>
    <row r="137" spans="5:5" s="19" customFormat="1">
      <c r="E137" s="14"/>
    </row>
    <row r="138" spans="5:5" s="19" customFormat="1">
      <c r="E138" s="14"/>
    </row>
    <row r="139" spans="5:5" s="19" customFormat="1">
      <c r="E139" s="14"/>
    </row>
    <row r="140" spans="5:5" s="19" customFormat="1">
      <c r="E140" s="14"/>
    </row>
    <row r="141" spans="5:5" s="19" customFormat="1">
      <c r="E141" s="14"/>
    </row>
    <row r="142" spans="5:5" s="19" customFormat="1">
      <c r="E142" s="14"/>
    </row>
    <row r="143" spans="5:5" s="19" customFormat="1">
      <c r="E143" s="14"/>
    </row>
    <row r="144" spans="5:5" s="19" customFormat="1">
      <c r="E144" s="14"/>
    </row>
    <row r="145" spans="5:5" s="19" customFormat="1">
      <c r="E145" s="14"/>
    </row>
    <row r="146" spans="5:5" s="19" customFormat="1">
      <c r="E146" s="14"/>
    </row>
    <row r="147" spans="5:5" s="19" customFormat="1">
      <c r="E147" s="14"/>
    </row>
    <row r="148" spans="5:5" s="19" customFormat="1">
      <c r="E148" s="14"/>
    </row>
    <row r="149" spans="5:5" s="19" customFormat="1">
      <c r="E149" s="14"/>
    </row>
    <row r="150" spans="5:5" s="19" customFormat="1">
      <c r="E150" s="14"/>
    </row>
    <row r="151" spans="5:5" s="19" customFormat="1">
      <c r="E151" s="14"/>
    </row>
    <row r="152" spans="5:5" s="19" customFormat="1">
      <c r="E152" s="14"/>
    </row>
    <row r="153" spans="5:5" s="19" customFormat="1">
      <c r="E153" s="14"/>
    </row>
    <row r="154" spans="5:5" s="19" customFormat="1">
      <c r="E154" s="14"/>
    </row>
    <row r="155" spans="5:5" s="19" customFormat="1">
      <c r="E155" s="14"/>
    </row>
    <row r="156" spans="5:5" s="19" customFormat="1">
      <c r="E156" s="14"/>
    </row>
    <row r="157" spans="5:5" s="19" customFormat="1">
      <c r="E157" s="14"/>
    </row>
    <row r="158" spans="5:5" s="19" customFormat="1">
      <c r="E158" s="14"/>
    </row>
    <row r="159" spans="5:5" s="19" customFormat="1">
      <c r="E159" s="14"/>
    </row>
    <row r="160" spans="5:5" s="19" customFormat="1">
      <c r="E160" s="14"/>
    </row>
    <row r="161" spans="5:5" s="19" customFormat="1">
      <c r="E161" s="14"/>
    </row>
    <row r="162" spans="5:5" s="19" customFormat="1">
      <c r="E162" s="14"/>
    </row>
    <row r="163" spans="5:5" s="19" customFormat="1">
      <c r="E163" s="14"/>
    </row>
    <row r="164" spans="5:5" s="19" customFormat="1">
      <c r="E164" s="14"/>
    </row>
    <row r="165" spans="5:5" s="19" customFormat="1">
      <c r="E165" s="14"/>
    </row>
    <row r="166" spans="5:5" s="19" customFormat="1">
      <c r="E166" s="14"/>
    </row>
    <row r="167" spans="5:5" s="19" customFormat="1">
      <c r="E167" s="14"/>
    </row>
    <row r="168" spans="5:5" s="19" customFormat="1">
      <c r="E168" s="14"/>
    </row>
    <row r="169" spans="5:5" s="19" customFormat="1">
      <c r="E169" s="14"/>
    </row>
    <row r="170" spans="5:5" s="19" customFormat="1">
      <c r="E170" s="14"/>
    </row>
    <row r="171" spans="5:5" s="19" customFormat="1">
      <c r="E171" s="14"/>
    </row>
    <row r="172" spans="5:5" s="19" customFormat="1">
      <c r="E172" s="14"/>
    </row>
    <row r="173" spans="5:5" s="19" customFormat="1">
      <c r="E173" s="14"/>
    </row>
    <row r="174" spans="5:5" s="19" customFormat="1">
      <c r="E174" s="14"/>
    </row>
    <row r="175" spans="5:5" s="19" customFormat="1">
      <c r="E175" s="14"/>
    </row>
    <row r="176" spans="5:5" s="19" customFormat="1">
      <c r="E176" s="14"/>
    </row>
    <row r="177" spans="5:5" s="19" customFormat="1">
      <c r="E177" s="14"/>
    </row>
    <row r="178" spans="5:5" s="19" customFormat="1">
      <c r="E178" s="14"/>
    </row>
    <row r="179" spans="5:5" s="19" customFormat="1">
      <c r="E179" s="14"/>
    </row>
    <row r="180" spans="5:5" s="19" customFormat="1">
      <c r="E180" s="14"/>
    </row>
    <row r="181" spans="5:5" s="19" customFormat="1">
      <c r="E181" s="14"/>
    </row>
    <row r="182" spans="5:5" s="19" customFormat="1">
      <c r="E182" s="14"/>
    </row>
    <row r="183" spans="5:5" s="19" customFormat="1">
      <c r="E183" s="14"/>
    </row>
    <row r="184" spans="5:5" s="19" customFormat="1">
      <c r="E184" s="14"/>
    </row>
    <row r="185" spans="5:5" s="19" customFormat="1">
      <c r="E185" s="14"/>
    </row>
    <row r="186" spans="5:5" s="19" customFormat="1">
      <c r="E186" s="14"/>
    </row>
    <row r="187" spans="5:5" s="19" customFormat="1">
      <c r="E187" s="14"/>
    </row>
  </sheetData>
  <mergeCells count="52">
    <mergeCell ref="B80:I80"/>
    <mergeCell ref="B69:I69"/>
    <mergeCell ref="B70:I70"/>
    <mergeCell ref="E74:I75"/>
    <mergeCell ref="B76:I76"/>
    <mergeCell ref="B77:I78"/>
    <mergeCell ref="B79:I79"/>
    <mergeCell ref="B64:I64"/>
    <mergeCell ref="B36:I36"/>
    <mergeCell ref="E41:I41"/>
    <mergeCell ref="B43:I43"/>
    <mergeCell ref="B45:I45"/>
    <mergeCell ref="E40:I40"/>
    <mergeCell ref="B50:I50"/>
    <mergeCell ref="B51:I51"/>
    <mergeCell ref="B56:I56"/>
    <mergeCell ref="B57:I57"/>
    <mergeCell ref="B63:I63"/>
    <mergeCell ref="E58:I58"/>
    <mergeCell ref="B17:I17"/>
    <mergeCell ref="B23:I23"/>
    <mergeCell ref="B24:I24"/>
    <mergeCell ref="B29:I29"/>
    <mergeCell ref="B30:I30"/>
    <mergeCell ref="E26:I26"/>
    <mergeCell ref="I8:I9"/>
    <mergeCell ref="B10:I10"/>
    <mergeCell ref="B11:I11"/>
    <mergeCell ref="E12:I12"/>
    <mergeCell ref="B16:I16"/>
    <mergeCell ref="C8:C9"/>
    <mergeCell ref="B2:I2"/>
    <mergeCell ref="B3:I3"/>
    <mergeCell ref="B4:D4"/>
    <mergeCell ref="E4:F4"/>
    <mergeCell ref="H4:I4"/>
    <mergeCell ref="B81:I88"/>
    <mergeCell ref="B89:I89"/>
    <mergeCell ref="B5:D5"/>
    <mergeCell ref="E5:F5"/>
    <mergeCell ref="H5:I5"/>
    <mergeCell ref="B6:D6"/>
    <mergeCell ref="E6:F6"/>
    <mergeCell ref="H6:I6"/>
    <mergeCell ref="B7:I7"/>
    <mergeCell ref="B8:B9"/>
    <mergeCell ref="D8:D9"/>
    <mergeCell ref="E8:E9"/>
    <mergeCell ref="F8:F9"/>
    <mergeCell ref="G8:G9"/>
    <mergeCell ref="H8:H9"/>
    <mergeCell ref="B35:I35"/>
  </mergeCells>
  <printOptions horizontalCentered="1"/>
  <pageMargins left="0.19685039370078741" right="0.19685039370078741" top="0.39370078740157483" bottom="0.19685039370078741" header="0.31496062992125984" footer="0.31496062992125984"/>
  <pageSetup paperSize="9" scale="74" orientation="landscape" r:id="rId1"/>
  <rowBreaks count="4" manualBreakCount="4">
    <brk id="16" min="1" max="8" man="1"/>
    <brk id="23" min="1" max="8" man="1"/>
    <brk id="35" min="1" max="8" man="1"/>
    <brk id="69" min="1" max="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58B2B-0C27-42B6-AEC0-C5CFF52E8FDD}">
  <dimension ref="A1:V187"/>
  <sheetViews>
    <sheetView topLeftCell="A73" zoomScale="85" zoomScaleNormal="85" workbookViewId="0">
      <selection activeCell="N90" sqref="N90"/>
    </sheetView>
  </sheetViews>
  <sheetFormatPr defaultColWidth="8.85546875" defaultRowHeight="15"/>
  <cols>
    <col min="1" max="1" width="1.42578125" style="19" customWidth="1"/>
    <col min="2" max="2" width="3.7109375" style="21" customWidth="1"/>
    <col min="3" max="4" width="4.7109375" style="21" customWidth="1"/>
    <col min="5" max="5" width="55.7109375" style="17" customWidth="1"/>
    <col min="6" max="6" width="55.7109375" style="21" customWidth="1"/>
    <col min="7" max="7" width="22.7109375" style="21" customWidth="1"/>
    <col min="8" max="8" width="20.7109375" style="21" customWidth="1"/>
    <col min="9" max="9" width="14.7109375" style="21" customWidth="1"/>
    <col min="10" max="10" width="4.5703125" style="19" customWidth="1"/>
    <col min="11" max="11" width="5.28515625" style="19" customWidth="1"/>
    <col min="12" max="22" width="8.85546875" style="19"/>
    <col min="23" max="16384" width="8.85546875" style="21"/>
  </cols>
  <sheetData>
    <row r="1" spans="1:22" s="19" customFormat="1" ht="7.15" customHeight="1" thickBot="1">
      <c r="E1" s="14"/>
    </row>
    <row r="2" spans="1:22" ht="45.75" thickBot="1">
      <c r="B2" s="74" t="s">
        <v>0</v>
      </c>
      <c r="C2" s="74"/>
      <c r="D2" s="74"/>
      <c r="E2" s="74"/>
      <c r="F2" s="74"/>
      <c r="G2" s="74"/>
      <c r="H2" s="74"/>
      <c r="I2" s="75"/>
    </row>
    <row r="3" spans="1:22" ht="5.0999999999999996" customHeight="1">
      <c r="B3" s="65"/>
      <c r="C3" s="65"/>
      <c r="D3" s="65"/>
      <c r="E3" s="65"/>
      <c r="F3" s="65"/>
      <c r="G3" s="65"/>
      <c r="H3" s="65"/>
      <c r="I3" s="65"/>
    </row>
    <row r="4" spans="1:22" s="1" customFormat="1" ht="30" customHeight="1">
      <c r="A4" s="20"/>
      <c r="B4" s="66" t="s">
        <v>1</v>
      </c>
      <c r="C4" s="66"/>
      <c r="D4" s="66"/>
      <c r="E4" s="67" t="str">
        <f>AnaPlan!E4</f>
        <v>2024 - 2025 Eğitim - Öğretim Yılı</v>
      </c>
      <c r="F4" s="67"/>
      <c r="G4" s="9" t="s">
        <v>2</v>
      </c>
      <c r="H4" s="67" t="str">
        <f>AnaPlan!H4</f>
        <v>Elektrik - Elektronik Teknolojisi</v>
      </c>
      <c r="I4" s="67"/>
      <c r="J4" s="20"/>
      <c r="K4" s="20"/>
      <c r="L4" s="20"/>
      <c r="M4" s="20"/>
      <c r="N4" s="20"/>
      <c r="O4" s="20"/>
      <c r="P4" s="20"/>
      <c r="Q4" s="20"/>
      <c r="R4" s="20"/>
      <c r="S4" s="20"/>
      <c r="T4" s="20"/>
      <c r="U4" s="20"/>
      <c r="V4" s="20"/>
    </row>
    <row r="5" spans="1:22" s="1" customFormat="1" ht="30" customHeight="1">
      <c r="A5" s="20"/>
      <c r="B5" s="66" t="s">
        <v>4</v>
      </c>
      <c r="C5" s="66"/>
      <c r="D5" s="66"/>
      <c r="E5" s="67" t="str">
        <f>AnaPlan!E5</f>
        <v>Simav Şehit Emre Üçkan Mesleki ve Teknik Anadolu Lisesi</v>
      </c>
      <c r="F5" s="67"/>
      <c r="G5" s="9" t="s">
        <v>5</v>
      </c>
      <c r="H5" s="67" t="str">
        <f>AnaPlan!H5</f>
        <v>Mehmet ÇAKMAK</v>
      </c>
      <c r="I5" s="67"/>
      <c r="J5" s="20"/>
      <c r="K5" s="20"/>
      <c r="L5" s="20"/>
      <c r="M5" s="20"/>
      <c r="N5" s="20"/>
      <c r="O5" s="20"/>
      <c r="P5" s="20"/>
      <c r="Q5" s="20"/>
      <c r="R5" s="20"/>
      <c r="S5" s="20"/>
      <c r="T5" s="20"/>
      <c r="U5" s="20"/>
      <c r="V5" s="20"/>
    </row>
    <row r="6" spans="1:22" s="1" customFormat="1" ht="30" customHeight="1">
      <c r="A6" s="20"/>
      <c r="B6" s="66" t="s">
        <v>6</v>
      </c>
      <c r="C6" s="66"/>
      <c r="D6" s="66"/>
      <c r="E6" s="76" t="s">
        <v>92</v>
      </c>
      <c r="F6" s="76"/>
      <c r="G6" s="9" t="s">
        <v>7</v>
      </c>
      <c r="H6" s="67" t="s">
        <v>47</v>
      </c>
      <c r="I6" s="67"/>
      <c r="J6" s="20"/>
      <c r="K6" s="20"/>
      <c r="L6" s="20"/>
      <c r="M6" s="20"/>
      <c r="N6" s="20"/>
      <c r="O6" s="20"/>
      <c r="P6" s="20"/>
      <c r="Q6" s="20"/>
      <c r="R6" s="20"/>
      <c r="S6" s="20"/>
      <c r="T6" s="20"/>
      <c r="U6" s="20"/>
      <c r="V6" s="20"/>
    </row>
    <row r="7" spans="1:22" ht="15" customHeight="1">
      <c r="B7" s="65"/>
      <c r="C7" s="65"/>
      <c r="D7" s="65"/>
      <c r="E7" s="65"/>
      <c r="F7" s="65"/>
      <c r="G7" s="65"/>
      <c r="H7" s="65"/>
      <c r="I7" s="65"/>
    </row>
    <row r="8" spans="1:22" s="3" customFormat="1" ht="15.75" customHeight="1">
      <c r="A8" s="2"/>
      <c r="B8" s="77" t="s">
        <v>13</v>
      </c>
      <c r="C8" s="77" t="s">
        <v>629</v>
      </c>
      <c r="D8" s="77" t="s">
        <v>37</v>
      </c>
      <c r="E8" s="79" t="s">
        <v>8</v>
      </c>
      <c r="F8" s="79" t="s">
        <v>9</v>
      </c>
      <c r="G8" s="79" t="s">
        <v>10</v>
      </c>
      <c r="H8" s="79" t="s">
        <v>11</v>
      </c>
      <c r="I8" s="79" t="s">
        <v>12</v>
      </c>
      <c r="J8" s="2"/>
      <c r="K8" s="2"/>
      <c r="L8" s="2"/>
      <c r="M8" s="2"/>
      <c r="N8" s="2"/>
      <c r="O8" s="2"/>
      <c r="P8" s="2"/>
      <c r="Q8" s="2"/>
      <c r="R8" s="2"/>
      <c r="S8" s="2"/>
      <c r="T8" s="2"/>
      <c r="U8" s="2"/>
      <c r="V8" s="2"/>
    </row>
    <row r="9" spans="1:22" s="3" customFormat="1" ht="32.450000000000003" customHeight="1">
      <c r="A9" s="2"/>
      <c r="B9" s="78"/>
      <c r="C9" s="78"/>
      <c r="D9" s="78"/>
      <c r="E9" s="79"/>
      <c r="F9" s="79"/>
      <c r="G9" s="79"/>
      <c r="H9" s="79"/>
      <c r="I9" s="79"/>
      <c r="J9" s="2"/>
      <c r="K9" s="2"/>
      <c r="L9" s="2"/>
      <c r="M9" s="2"/>
      <c r="N9" s="2"/>
      <c r="O9" s="2"/>
      <c r="P9" s="2"/>
      <c r="Q9" s="2"/>
      <c r="R9" s="2"/>
      <c r="S9" s="2"/>
      <c r="T9" s="2"/>
      <c r="U9" s="2"/>
      <c r="V9" s="2"/>
    </row>
    <row r="10" spans="1:22" ht="5.0999999999999996" customHeight="1">
      <c r="B10" s="81"/>
      <c r="C10" s="81"/>
      <c r="D10" s="81"/>
      <c r="E10" s="81"/>
      <c r="F10" s="81"/>
      <c r="G10" s="81"/>
      <c r="H10" s="81"/>
      <c r="I10" s="81"/>
    </row>
    <row r="11" spans="1:22" ht="23.45" customHeight="1">
      <c r="B11" s="82" t="s">
        <v>14</v>
      </c>
      <c r="C11" s="82"/>
      <c r="D11" s="82"/>
      <c r="E11" s="82"/>
      <c r="F11" s="82"/>
      <c r="G11" s="82"/>
      <c r="H11" s="82"/>
      <c r="I11" s="82"/>
    </row>
    <row r="12" spans="1:22" ht="24" customHeight="1">
      <c r="B12" s="4"/>
      <c r="C12" s="4"/>
      <c r="D12" s="5"/>
      <c r="E12" s="83" t="s">
        <v>767</v>
      </c>
      <c r="F12" s="83"/>
      <c r="G12" s="83"/>
      <c r="H12" s="83"/>
      <c r="I12" s="83"/>
    </row>
    <row r="13" spans="1:22" ht="60">
      <c r="B13" s="6">
        <v>1</v>
      </c>
      <c r="C13" s="46" t="str">
        <f>CONCATENATE(LEFT(DAY(CT!D7),2),"-",LEFT(DAY(CT!H7),2)," Eylül")</f>
        <v>9-13 Eylül</v>
      </c>
      <c r="D13" s="7">
        <v>4</v>
      </c>
      <c r="E13" s="15" t="s">
        <v>93</v>
      </c>
      <c r="F13" s="15" t="s">
        <v>364</v>
      </c>
      <c r="G13" s="18" t="s">
        <v>15</v>
      </c>
      <c r="H13" s="18" t="s">
        <v>30</v>
      </c>
      <c r="I13" s="8" t="s">
        <v>16</v>
      </c>
    </row>
    <row r="14" spans="1:22" ht="60">
      <c r="B14" s="6">
        <v>2</v>
      </c>
      <c r="C14" s="46" t="str">
        <f>CONCATENATE(LEFT(DAY(CT!D8),2),"-",LEFT(DAY(CT!H8),2)," Eylül")</f>
        <v>16-20 Eylül</v>
      </c>
      <c r="D14" s="7">
        <f>$D$13</f>
        <v>4</v>
      </c>
      <c r="E14" s="15" t="s">
        <v>93</v>
      </c>
      <c r="F14" s="15" t="s">
        <v>332</v>
      </c>
      <c r="G14" s="18" t="s">
        <v>15</v>
      </c>
      <c r="H14" s="18" t="s">
        <v>30</v>
      </c>
      <c r="I14" s="8" t="s">
        <v>38</v>
      </c>
    </row>
    <row r="15" spans="1:22" ht="90">
      <c r="B15" s="6">
        <v>3</v>
      </c>
      <c r="C15" s="46" t="str">
        <f>CONCATENATE(LEFT(DAY(CT!D9),2),"-",LEFT(DAY(CT!H9),2)," Eylül")</f>
        <v>23-27 Eylül</v>
      </c>
      <c r="D15" s="7">
        <f>$D$13</f>
        <v>4</v>
      </c>
      <c r="E15" s="15" t="s">
        <v>96</v>
      </c>
      <c r="F15" s="15" t="s">
        <v>333</v>
      </c>
      <c r="G15" s="18" t="s">
        <v>15</v>
      </c>
      <c r="H15" s="18" t="s">
        <v>30</v>
      </c>
      <c r="I15" s="8"/>
    </row>
    <row r="16" spans="1:22" ht="5.0999999999999996" customHeight="1">
      <c r="B16" s="80"/>
      <c r="C16" s="80"/>
      <c r="D16" s="80"/>
      <c r="E16" s="80"/>
      <c r="F16" s="80"/>
      <c r="G16" s="80"/>
      <c r="H16" s="80"/>
      <c r="I16" s="80"/>
    </row>
    <row r="17" spans="2:9" s="19" customFormat="1" ht="22.15" customHeight="1">
      <c r="B17" s="84" t="s">
        <v>17</v>
      </c>
      <c r="C17" s="84"/>
      <c r="D17" s="84"/>
      <c r="E17" s="84"/>
      <c r="F17" s="84"/>
      <c r="G17" s="84"/>
      <c r="H17" s="84"/>
      <c r="I17" s="84"/>
    </row>
    <row r="18" spans="2:9" ht="90">
      <c r="B18" s="6">
        <v>4</v>
      </c>
      <c r="C18" s="46" t="str">
        <f>CONCATENATE(LEFT(DAY(CT!D13),2),"-",LEFT(DAY(CT!H13),2)," Ekim")</f>
        <v>30-4 Ekim</v>
      </c>
      <c r="D18" s="7">
        <f>$D$13</f>
        <v>4</v>
      </c>
      <c r="E18" s="15" t="s">
        <v>95</v>
      </c>
      <c r="F18" s="15" t="s">
        <v>94</v>
      </c>
      <c r="G18" s="18" t="s">
        <v>15</v>
      </c>
      <c r="H18" s="18" t="s">
        <v>30</v>
      </c>
      <c r="I18" s="8"/>
    </row>
    <row r="19" spans="2:9" s="19" customFormat="1" ht="75">
      <c r="B19" s="6">
        <v>5</v>
      </c>
      <c r="C19" s="46" t="str">
        <f>CONCATENATE(LEFT(DAY(CT!D14),2),"-",LEFT(DAY(CT!H14),2)," Ekim")</f>
        <v>7-11 Ekim</v>
      </c>
      <c r="D19" s="7">
        <f>$D$13</f>
        <v>4</v>
      </c>
      <c r="E19" s="15" t="s">
        <v>98</v>
      </c>
      <c r="F19" s="15" t="s">
        <v>334</v>
      </c>
      <c r="G19" s="18" t="s">
        <v>15</v>
      </c>
      <c r="H19" s="18" t="s">
        <v>30</v>
      </c>
      <c r="I19" s="8" t="s">
        <v>39</v>
      </c>
    </row>
    <row r="20" spans="2:9" s="19" customFormat="1" ht="75">
      <c r="B20" s="6">
        <v>6</v>
      </c>
      <c r="C20" s="46" t="str">
        <f>CONCATENATE(LEFT(DAY(CT!D15),2),"-",LEFT(DAY(CT!H15),2)," Ekim")</f>
        <v>14-18 Ekim</v>
      </c>
      <c r="D20" s="7">
        <f>$D$13</f>
        <v>4</v>
      </c>
      <c r="E20" s="18" t="s">
        <v>97</v>
      </c>
      <c r="F20" s="15" t="s">
        <v>335</v>
      </c>
      <c r="G20" s="18" t="s">
        <v>15</v>
      </c>
      <c r="H20" s="18" t="s">
        <v>30</v>
      </c>
      <c r="I20" s="8"/>
    </row>
    <row r="21" spans="2:9" s="19" customFormat="1" ht="60">
      <c r="B21" s="6">
        <v>7</v>
      </c>
      <c r="C21" s="46" t="str">
        <f>CONCATENATE(LEFT(DAY(CT!D16),2),"-",LEFT(DAY(CT!H16),2)," Ekim")</f>
        <v>21-25 Ekim</v>
      </c>
      <c r="D21" s="7">
        <f>$D$13</f>
        <v>4</v>
      </c>
      <c r="E21" s="18" t="s">
        <v>100</v>
      </c>
      <c r="F21" s="18" t="s">
        <v>365</v>
      </c>
      <c r="G21" s="18" t="s">
        <v>15</v>
      </c>
      <c r="H21" s="18" t="s">
        <v>30</v>
      </c>
      <c r="I21" s="8"/>
    </row>
    <row r="22" spans="2:9" s="19" customFormat="1" ht="60">
      <c r="B22" s="6">
        <v>8</v>
      </c>
      <c r="C22" s="46" t="str">
        <f>CONCATENATE(LEFT(DAY(CT!D17),2),"-",LEFT(DAY(CT!H17),2)," Kasım")</f>
        <v>28-1 Kasım</v>
      </c>
      <c r="D22" s="7">
        <f>$D$13</f>
        <v>4</v>
      </c>
      <c r="E22" s="18" t="s">
        <v>387</v>
      </c>
      <c r="F22" s="18" t="s">
        <v>99</v>
      </c>
      <c r="G22" s="18" t="s">
        <v>15</v>
      </c>
      <c r="H22" s="18" t="s">
        <v>30</v>
      </c>
      <c r="I22" s="8" t="s">
        <v>31</v>
      </c>
    </row>
    <row r="23" spans="2:9" s="19" customFormat="1" ht="5.0999999999999996" customHeight="1">
      <c r="B23" s="80"/>
      <c r="C23" s="80"/>
      <c r="D23" s="80"/>
      <c r="E23" s="80"/>
      <c r="F23" s="80"/>
      <c r="G23" s="80"/>
      <c r="H23" s="80"/>
      <c r="I23" s="80"/>
    </row>
    <row r="24" spans="2:9" s="19" customFormat="1" ht="20.25">
      <c r="B24" s="85" t="s">
        <v>18</v>
      </c>
      <c r="C24" s="85"/>
      <c r="D24" s="85"/>
      <c r="E24" s="85"/>
      <c r="F24" s="85"/>
      <c r="G24" s="85"/>
      <c r="H24" s="85"/>
      <c r="I24" s="85"/>
    </row>
    <row r="25" spans="2:9" s="19" customFormat="1" ht="60">
      <c r="B25" s="6">
        <v>9</v>
      </c>
      <c r="C25" s="46" t="str">
        <f>CONCATENATE(LEFT(DAY(CT!D20),2),"-",LEFT(DAY(CT!H20),2)," Kasım")</f>
        <v>4-8 Kasım</v>
      </c>
      <c r="D25" s="7">
        <f>$D$13</f>
        <v>4</v>
      </c>
      <c r="E25" s="18" t="s">
        <v>101</v>
      </c>
      <c r="F25" s="10" t="s">
        <v>336</v>
      </c>
      <c r="G25" s="10" t="s">
        <v>15</v>
      </c>
      <c r="H25" s="18" t="s">
        <v>30</v>
      </c>
      <c r="I25" s="8" t="s">
        <v>54</v>
      </c>
    </row>
    <row r="26" spans="2:9" s="19" customFormat="1" ht="24" customHeight="1">
      <c r="B26" s="4"/>
      <c r="C26" s="4"/>
      <c r="D26" s="5"/>
      <c r="E26" s="86" t="s">
        <v>777</v>
      </c>
      <c r="F26" s="86"/>
      <c r="G26" s="86"/>
      <c r="H26" s="86"/>
      <c r="I26" s="86"/>
    </row>
    <row r="27" spans="2:9" s="19" customFormat="1" ht="73.900000000000006" customHeight="1">
      <c r="B27" s="6">
        <v>10</v>
      </c>
      <c r="C27" s="46" t="str">
        <f>CONCATENATE(LEFT(DAY(CT!D22),2),"-",LEFT(DAY(CT!H22),2)," Kasım")</f>
        <v>18-22 Kasım</v>
      </c>
      <c r="D27" s="7">
        <f>$D$13</f>
        <v>4</v>
      </c>
      <c r="E27" s="18" t="s">
        <v>102</v>
      </c>
      <c r="F27" s="10" t="s">
        <v>336</v>
      </c>
      <c r="G27" s="10" t="s">
        <v>15</v>
      </c>
      <c r="H27" s="18" t="s">
        <v>30</v>
      </c>
      <c r="I27" s="8" t="s">
        <v>32</v>
      </c>
    </row>
    <row r="28" spans="2:9" s="19" customFormat="1" ht="72.75" customHeight="1">
      <c r="B28" s="6">
        <v>11</v>
      </c>
      <c r="C28" s="46" t="str">
        <f>CONCATENATE(LEFT(DAY(CT!D23),2),"-",LEFT(DAY(CT!H23),2)," Kasım")</f>
        <v>25-29 Kasım</v>
      </c>
      <c r="D28" s="7">
        <f>$D$13</f>
        <v>4</v>
      </c>
      <c r="E28" s="18" t="s">
        <v>103</v>
      </c>
      <c r="F28" s="10" t="s">
        <v>337</v>
      </c>
      <c r="G28" s="10" t="s">
        <v>15</v>
      </c>
      <c r="H28" s="18" t="s">
        <v>30</v>
      </c>
      <c r="I28" s="8" t="s">
        <v>53</v>
      </c>
    </row>
    <row r="29" spans="2:9" s="19" customFormat="1" ht="5.0999999999999996" customHeight="1">
      <c r="B29" s="80"/>
      <c r="C29" s="80"/>
      <c r="D29" s="80"/>
      <c r="E29" s="80"/>
      <c r="F29" s="80"/>
      <c r="G29" s="80"/>
      <c r="H29" s="80"/>
      <c r="I29" s="80"/>
    </row>
    <row r="30" spans="2:9" s="19" customFormat="1" ht="25.15" customHeight="1">
      <c r="B30" s="85" t="s">
        <v>19</v>
      </c>
      <c r="C30" s="85"/>
      <c r="D30" s="85"/>
      <c r="E30" s="85"/>
      <c r="F30" s="85"/>
      <c r="G30" s="85"/>
      <c r="H30" s="85"/>
      <c r="I30" s="85"/>
    </row>
    <row r="31" spans="2:9" s="19" customFormat="1" ht="75">
      <c r="B31" s="6">
        <v>12</v>
      </c>
      <c r="C31" s="46" t="str">
        <f>CONCATENATE(LEFT(DAY(CT!D27),2),"-",LEFT(DAY(CT!H27),2)," Aralık")</f>
        <v>2-6 Aralık</v>
      </c>
      <c r="D31" s="7">
        <f>$D$13</f>
        <v>4</v>
      </c>
      <c r="E31" s="18" t="s">
        <v>104</v>
      </c>
      <c r="F31" s="10" t="s">
        <v>338</v>
      </c>
      <c r="G31" s="10" t="s">
        <v>15</v>
      </c>
      <c r="H31" s="18" t="s">
        <v>30</v>
      </c>
      <c r="I31" s="8" t="s">
        <v>40</v>
      </c>
    </row>
    <row r="32" spans="2:9" s="19" customFormat="1" ht="60">
      <c r="B32" s="6">
        <v>13</v>
      </c>
      <c r="C32" s="46" t="str">
        <f>CONCATENATE(LEFT(DAY(CT!D28),2),"-",LEFT(DAY(CT!H28),2)," Aralık")</f>
        <v>9-13 Aralık</v>
      </c>
      <c r="D32" s="7">
        <f>$D$13</f>
        <v>4</v>
      </c>
      <c r="E32" s="18" t="s">
        <v>105</v>
      </c>
      <c r="F32" s="10" t="s">
        <v>366</v>
      </c>
      <c r="G32" s="10" t="s">
        <v>15</v>
      </c>
      <c r="H32" s="18" t="s">
        <v>30</v>
      </c>
      <c r="I32" s="8"/>
    </row>
    <row r="33" spans="2:9" s="19" customFormat="1" ht="75">
      <c r="B33" s="6">
        <v>14</v>
      </c>
      <c r="C33" s="46" t="str">
        <f>CONCATENATE(LEFT(DAY(CT!D29),2),"-",LEFT(DAY(CT!H29),2)," Aralık")</f>
        <v>16-20 Aralık</v>
      </c>
      <c r="D33" s="7">
        <f>$D$13</f>
        <v>4</v>
      </c>
      <c r="E33" s="18" t="s">
        <v>106</v>
      </c>
      <c r="F33" s="10" t="s">
        <v>339</v>
      </c>
      <c r="G33" s="10" t="s">
        <v>15</v>
      </c>
      <c r="H33" s="18" t="s">
        <v>30</v>
      </c>
      <c r="I33" s="8" t="s">
        <v>41</v>
      </c>
    </row>
    <row r="34" spans="2:9" s="19" customFormat="1" ht="75">
      <c r="B34" s="6">
        <v>15</v>
      </c>
      <c r="C34" s="46" t="str">
        <f>CONCATENATE(LEFT(DAY(CT!D30),2),"-",LEFT(DAY(CT!H30),2)," Aralık")</f>
        <v>23-27 Aralık</v>
      </c>
      <c r="D34" s="7">
        <f>$D$13</f>
        <v>4</v>
      </c>
      <c r="E34" s="18" t="s">
        <v>107</v>
      </c>
      <c r="F34" s="10" t="s">
        <v>340</v>
      </c>
      <c r="G34" s="10" t="s">
        <v>15</v>
      </c>
      <c r="H34" s="18" t="s">
        <v>30</v>
      </c>
      <c r="I34" s="8"/>
    </row>
    <row r="35" spans="2:9" s="19" customFormat="1" ht="5.0999999999999996" customHeight="1">
      <c r="B35" s="80"/>
      <c r="C35" s="80"/>
      <c r="D35" s="80"/>
      <c r="E35" s="80"/>
      <c r="F35" s="80"/>
      <c r="G35" s="80"/>
      <c r="H35" s="80"/>
      <c r="I35" s="80"/>
    </row>
    <row r="36" spans="2:9" s="19" customFormat="1" ht="28.15" customHeight="1">
      <c r="B36" s="85" t="s">
        <v>20</v>
      </c>
      <c r="C36" s="85"/>
      <c r="D36" s="85"/>
      <c r="E36" s="85"/>
      <c r="F36" s="85"/>
      <c r="G36" s="85"/>
      <c r="H36" s="85"/>
      <c r="I36" s="85"/>
    </row>
    <row r="37" spans="2:9" s="19" customFormat="1" ht="75">
      <c r="B37" s="6">
        <v>16</v>
      </c>
      <c r="C37" s="46" t="str">
        <f>CONCATENATE(LEFT(DAY(CT!D34),2),"-",LEFT(DAY(CT!H34),2)," Ocak")</f>
        <v>30-3 Ocak</v>
      </c>
      <c r="D37" s="7">
        <f>$D$13</f>
        <v>4</v>
      </c>
      <c r="E37" s="18" t="s">
        <v>108</v>
      </c>
      <c r="F37" s="10" t="s">
        <v>341</v>
      </c>
      <c r="G37" s="10" t="s">
        <v>15</v>
      </c>
      <c r="H37" s="18" t="s">
        <v>30</v>
      </c>
      <c r="I37" s="8" t="s">
        <v>21</v>
      </c>
    </row>
    <row r="38" spans="2:9" s="19" customFormat="1" ht="60">
      <c r="B38" s="6">
        <v>17</v>
      </c>
      <c r="C38" s="46" t="str">
        <f>CONCATENATE(LEFT(DAY(CT!D35),2),"-",LEFT(DAY(CT!H35),2)," Ocak")</f>
        <v>6-10 Ocak</v>
      </c>
      <c r="D38" s="7">
        <f>$D$13</f>
        <v>4</v>
      </c>
      <c r="E38" s="18" t="s">
        <v>109</v>
      </c>
      <c r="F38" s="10" t="s">
        <v>342</v>
      </c>
      <c r="G38" s="10" t="s">
        <v>15</v>
      </c>
      <c r="H38" s="18" t="s">
        <v>30</v>
      </c>
      <c r="I38" s="8" t="s">
        <v>42</v>
      </c>
    </row>
    <row r="39" spans="2:9" s="19" customFormat="1" ht="75">
      <c r="B39" s="6">
        <v>18</v>
      </c>
      <c r="C39" s="46" t="str">
        <f>CONCATENATE(LEFT(DAY(CT!D36),2),"-",LEFT(DAY(CT!H36),2)," Ocak")</f>
        <v>13-17 Ocak</v>
      </c>
      <c r="D39" s="7">
        <f>$D$13</f>
        <v>4</v>
      </c>
      <c r="E39" s="18" t="s">
        <v>104</v>
      </c>
      <c r="F39" s="10" t="s">
        <v>343</v>
      </c>
      <c r="G39" s="10" t="s">
        <v>15</v>
      </c>
      <c r="H39" s="18" t="s">
        <v>30</v>
      </c>
      <c r="I39" s="8" t="s">
        <v>34</v>
      </c>
    </row>
    <row r="40" spans="2:9" s="19" customFormat="1" ht="24" customHeight="1">
      <c r="B40" s="4"/>
      <c r="C40" s="4"/>
      <c r="D40" s="5"/>
      <c r="E40" s="83" t="s">
        <v>33</v>
      </c>
      <c r="F40" s="83"/>
      <c r="G40" s="83"/>
      <c r="H40" s="83"/>
      <c r="I40" s="83"/>
    </row>
    <row r="41" spans="2:9" s="19" customFormat="1" ht="24" customHeight="1">
      <c r="B41" s="4"/>
      <c r="C41" s="4"/>
      <c r="D41" s="5"/>
      <c r="E41" s="83" t="s">
        <v>33</v>
      </c>
      <c r="F41" s="83"/>
      <c r="G41" s="83"/>
      <c r="H41" s="83"/>
      <c r="I41" s="83"/>
    </row>
    <row r="42" spans="2:9" s="19" customFormat="1" ht="5.0999999999999996" customHeight="1" thickBot="1">
      <c r="B42" s="11"/>
      <c r="C42" s="11"/>
      <c r="D42" s="12"/>
      <c r="E42" s="16"/>
      <c r="F42" s="13"/>
      <c r="G42" s="13"/>
      <c r="H42" s="13"/>
      <c r="I42" s="13"/>
    </row>
    <row r="43" spans="2:9" s="19" customFormat="1" ht="33.6" customHeight="1" thickBot="1">
      <c r="B43" s="87" t="s">
        <v>778</v>
      </c>
      <c r="C43" s="87"/>
      <c r="D43" s="87"/>
      <c r="E43" s="87"/>
      <c r="F43" s="87"/>
      <c r="G43" s="87"/>
      <c r="H43" s="87"/>
      <c r="I43" s="88"/>
    </row>
    <row r="44" spans="2:9" s="19" customFormat="1" ht="5.0999999999999996" customHeight="1">
      <c r="B44" s="11"/>
      <c r="C44" s="11"/>
      <c r="D44" s="12"/>
      <c r="E44" s="16"/>
      <c r="F44" s="13"/>
      <c r="G44" s="13"/>
      <c r="H44" s="13"/>
      <c r="I44" s="13"/>
    </row>
    <row r="45" spans="2:9" s="19" customFormat="1" ht="26.45" customHeight="1">
      <c r="B45" s="85" t="s">
        <v>22</v>
      </c>
      <c r="C45" s="85"/>
      <c r="D45" s="85"/>
      <c r="E45" s="85"/>
      <c r="F45" s="85"/>
      <c r="G45" s="85"/>
      <c r="H45" s="85"/>
      <c r="I45" s="85"/>
    </row>
    <row r="46" spans="2:9" s="19" customFormat="1" ht="75">
      <c r="B46" s="6">
        <v>19</v>
      </c>
      <c r="C46" s="46" t="str">
        <f>CONCATENATE(LEFT(DAY(CT!L6),2),"-",LEFT(DAY(CT!P6),2)," Şubat")</f>
        <v>3-7 Şubat</v>
      </c>
      <c r="D46" s="7">
        <f>$D$13</f>
        <v>4</v>
      </c>
      <c r="E46" s="18" t="s">
        <v>114</v>
      </c>
      <c r="F46" s="10" t="s">
        <v>367</v>
      </c>
      <c r="G46" s="10" t="s">
        <v>15</v>
      </c>
      <c r="H46" s="18" t="s">
        <v>30</v>
      </c>
      <c r="I46" s="8" t="s">
        <v>23</v>
      </c>
    </row>
    <row r="47" spans="2:9" s="19" customFormat="1" ht="105">
      <c r="B47" s="6">
        <v>20</v>
      </c>
      <c r="C47" s="46" t="str">
        <f>CONCATENATE(LEFT(DAY(CT!L7),2),"-",LEFT(DAY(CT!P7),2)," Şubat")</f>
        <v>10-14 Şubat</v>
      </c>
      <c r="D47" s="7">
        <f>$D$13</f>
        <v>4</v>
      </c>
      <c r="E47" s="18" t="s">
        <v>115</v>
      </c>
      <c r="F47" s="10" t="s">
        <v>344</v>
      </c>
      <c r="G47" s="10" t="s">
        <v>15</v>
      </c>
      <c r="H47" s="18" t="s">
        <v>30</v>
      </c>
      <c r="I47" s="8" t="s">
        <v>43</v>
      </c>
    </row>
    <row r="48" spans="2:9" s="19" customFormat="1" ht="240" customHeight="1">
      <c r="B48" s="6">
        <v>21</v>
      </c>
      <c r="C48" s="46" t="str">
        <f>CONCATENATE(LEFT(DAY(CT!L8),2),"-",LEFT(DAY(CT!P8),2)," Şubat")</f>
        <v>17-21 Şubat</v>
      </c>
      <c r="D48" s="7">
        <f>$D$13</f>
        <v>4</v>
      </c>
      <c r="E48" s="18" t="s">
        <v>116</v>
      </c>
      <c r="F48" s="10" t="s">
        <v>345</v>
      </c>
      <c r="G48" s="10" t="s">
        <v>15</v>
      </c>
      <c r="H48" s="18" t="s">
        <v>30</v>
      </c>
      <c r="I48" s="8"/>
    </row>
    <row r="49" spans="2:9" s="19" customFormat="1" ht="240" customHeight="1">
      <c r="B49" s="6">
        <v>22</v>
      </c>
      <c r="C49" s="46" t="str">
        <f>CONCATENATE(LEFT(DAY(CT!L9),2),"-",LEFT(DAY(CT!P9),2)," Mart")</f>
        <v>24-28 Mart</v>
      </c>
      <c r="D49" s="7">
        <f>$D$13</f>
        <v>4</v>
      </c>
      <c r="E49" s="18" t="s">
        <v>117</v>
      </c>
      <c r="F49" s="10" t="s">
        <v>128</v>
      </c>
      <c r="G49" s="10" t="s">
        <v>15</v>
      </c>
      <c r="H49" s="18" t="s">
        <v>30</v>
      </c>
      <c r="I49" s="8"/>
    </row>
    <row r="50" spans="2:9" s="19" customFormat="1" ht="5.0999999999999996" customHeight="1">
      <c r="B50" s="89"/>
      <c r="C50" s="89"/>
      <c r="D50" s="89"/>
      <c r="E50" s="89"/>
      <c r="F50" s="89"/>
      <c r="G50" s="89"/>
      <c r="H50" s="89"/>
      <c r="I50" s="89"/>
    </row>
    <row r="51" spans="2:9" s="19" customFormat="1" ht="26.45" customHeight="1">
      <c r="B51" s="85" t="s">
        <v>24</v>
      </c>
      <c r="C51" s="85"/>
      <c r="D51" s="85"/>
      <c r="E51" s="85"/>
      <c r="F51" s="85"/>
      <c r="G51" s="85"/>
      <c r="H51" s="85"/>
      <c r="I51" s="85"/>
    </row>
    <row r="52" spans="2:9" s="19" customFormat="1" ht="90">
      <c r="B52" s="6">
        <v>23</v>
      </c>
      <c r="C52" s="46" t="str">
        <f>CONCATENATE(LEFT(DAY(CT!L13),2),"-",LEFT(DAY(CT!P13),2)," Mart")</f>
        <v>3-7 Mart</v>
      </c>
      <c r="D52" s="7">
        <f>$D$13</f>
        <v>4</v>
      </c>
      <c r="E52" s="18" t="s">
        <v>118</v>
      </c>
      <c r="F52" s="10" t="s">
        <v>346</v>
      </c>
      <c r="G52" s="10" t="s">
        <v>15</v>
      </c>
      <c r="H52" s="18" t="s">
        <v>30</v>
      </c>
      <c r="I52" s="8" t="s">
        <v>45</v>
      </c>
    </row>
    <row r="53" spans="2:9" s="19" customFormat="1" ht="120">
      <c r="B53" s="6">
        <v>24</v>
      </c>
      <c r="C53" s="46" t="str">
        <f>CONCATENATE(LEFT(DAY(CT!L14),2),"-",LEFT(DAY(CT!P14),2)," Mart")</f>
        <v>10-14 Mart</v>
      </c>
      <c r="D53" s="7">
        <f>$D$13</f>
        <v>4</v>
      </c>
      <c r="E53" s="18" t="s">
        <v>119</v>
      </c>
      <c r="F53" s="10" t="s">
        <v>347</v>
      </c>
      <c r="G53" s="10" t="s">
        <v>15</v>
      </c>
      <c r="H53" s="18" t="s">
        <v>30</v>
      </c>
      <c r="I53" s="8" t="s">
        <v>44</v>
      </c>
    </row>
    <row r="54" spans="2:9" s="19" customFormat="1" ht="120">
      <c r="B54" s="6">
        <v>25</v>
      </c>
      <c r="C54" s="46" t="str">
        <f>CONCATENATE(LEFT(DAY(CT!L15),2),"-",LEFT(DAY(CT!P15),2)," Mart")</f>
        <v>17-21 Mart</v>
      </c>
      <c r="D54" s="7">
        <f>$D$13</f>
        <v>4</v>
      </c>
      <c r="E54" s="18" t="s">
        <v>120</v>
      </c>
      <c r="F54" s="10" t="s">
        <v>348</v>
      </c>
      <c r="G54" s="10" t="s">
        <v>15</v>
      </c>
      <c r="H54" s="18" t="s">
        <v>30</v>
      </c>
      <c r="I54" s="8" t="s">
        <v>48</v>
      </c>
    </row>
    <row r="55" spans="2:9" s="19" customFormat="1" ht="75">
      <c r="B55" s="6">
        <v>26</v>
      </c>
      <c r="C55" s="46" t="str">
        <f>CONCATENATE(LEFT(DAY(CT!L16),2),"-",LEFT(DAY(CT!P16),2)," Mart")</f>
        <v>24-28 Mart</v>
      </c>
      <c r="D55" s="7">
        <f>$D$13</f>
        <v>4</v>
      </c>
      <c r="E55" s="18" t="s">
        <v>121</v>
      </c>
      <c r="F55" s="10" t="s">
        <v>349</v>
      </c>
      <c r="G55" s="10" t="s">
        <v>15</v>
      </c>
      <c r="H55" s="18" t="s">
        <v>30</v>
      </c>
      <c r="I55" s="8" t="s">
        <v>46</v>
      </c>
    </row>
    <row r="56" spans="2:9" s="19" customFormat="1" ht="5.0999999999999996" customHeight="1">
      <c r="B56" s="89"/>
      <c r="C56" s="89"/>
      <c r="D56" s="89"/>
      <c r="E56" s="89"/>
      <c r="F56" s="89"/>
      <c r="G56" s="89"/>
      <c r="H56" s="89"/>
      <c r="I56" s="89"/>
    </row>
    <row r="57" spans="2:9" s="19" customFormat="1" ht="27" customHeight="1">
      <c r="B57" s="84" t="s">
        <v>25</v>
      </c>
      <c r="C57" s="84"/>
      <c r="D57" s="84"/>
      <c r="E57" s="84"/>
      <c r="F57" s="84"/>
      <c r="G57" s="84"/>
      <c r="H57" s="84"/>
      <c r="I57" s="84"/>
    </row>
    <row r="58" spans="2:9" s="19" customFormat="1" ht="27" customHeight="1">
      <c r="B58" s="4"/>
      <c r="C58" s="4"/>
      <c r="D58" s="5"/>
      <c r="E58" s="86" t="s">
        <v>779</v>
      </c>
      <c r="F58" s="86"/>
      <c r="G58" s="86"/>
      <c r="H58" s="86"/>
      <c r="I58" s="86"/>
    </row>
    <row r="59" spans="2:9" s="19" customFormat="1" ht="60">
      <c r="B59" s="6">
        <v>27</v>
      </c>
      <c r="C59" s="46" t="str">
        <f>CONCATENATE(LEFT(DAY(CT!L21),2),"-",LEFT(DAY(CT!P21),2)," Nisan")</f>
        <v>7-11 Nisan</v>
      </c>
      <c r="D59" s="7">
        <f>$D$13</f>
        <v>4</v>
      </c>
      <c r="E59" s="18" t="s">
        <v>122</v>
      </c>
      <c r="F59" s="10" t="s">
        <v>110</v>
      </c>
      <c r="G59" s="10" t="s">
        <v>15</v>
      </c>
      <c r="H59" s="18" t="s">
        <v>30</v>
      </c>
      <c r="I59" s="8"/>
    </row>
    <row r="60" spans="2:9" ht="60">
      <c r="B60" s="6">
        <v>28</v>
      </c>
      <c r="C60" s="46" t="str">
        <f>CONCATENATE(LEFT(DAY(CT!L22),2),"-",LEFT(DAY(CT!P22),2)," Nisan")</f>
        <v>14-18 Nisan</v>
      </c>
      <c r="D60" s="7">
        <f>$D$13</f>
        <v>4</v>
      </c>
      <c r="E60" s="18" t="s">
        <v>122</v>
      </c>
      <c r="F60" s="10" t="s">
        <v>111</v>
      </c>
      <c r="G60" s="10" t="s">
        <v>15</v>
      </c>
      <c r="H60" s="18" t="s">
        <v>30</v>
      </c>
      <c r="I60" s="8" t="s">
        <v>26</v>
      </c>
    </row>
    <row r="61" spans="2:9" s="19" customFormat="1" ht="60">
      <c r="B61" s="6">
        <v>29</v>
      </c>
      <c r="C61" s="46" t="str">
        <f>CONCATENATE(LEFT(DAY(CT!L23),2),"-",LEFT(DAY(CT!P23),2)," Nisan")</f>
        <v>21-25 Nisan</v>
      </c>
      <c r="D61" s="7">
        <f>$D$13</f>
        <v>4</v>
      </c>
      <c r="E61" s="18" t="s">
        <v>123</v>
      </c>
      <c r="F61" s="10" t="s">
        <v>112</v>
      </c>
      <c r="G61" s="10" t="s">
        <v>15</v>
      </c>
      <c r="H61" s="18" t="s">
        <v>30</v>
      </c>
      <c r="I61" s="8" t="s">
        <v>35</v>
      </c>
    </row>
    <row r="62" spans="2:9" s="19" customFormat="1" ht="60">
      <c r="B62" s="6">
        <v>30</v>
      </c>
      <c r="C62" s="46" t="str">
        <f>CONCATENATE(LEFT(DAY(CT!L24),2),"-",LEFT(DAY(CT!P24),2)," Nisan")</f>
        <v>28-2 Nisan</v>
      </c>
      <c r="D62" s="7">
        <f>$D$13</f>
        <v>4</v>
      </c>
      <c r="E62" s="18" t="s">
        <v>126</v>
      </c>
      <c r="F62" s="10" t="s">
        <v>350</v>
      </c>
      <c r="G62" s="10" t="s">
        <v>15</v>
      </c>
      <c r="H62" s="18" t="s">
        <v>30</v>
      </c>
      <c r="I62" s="8" t="s">
        <v>634</v>
      </c>
    </row>
    <row r="63" spans="2:9" s="19" customFormat="1" ht="5.0999999999999996" customHeight="1">
      <c r="B63" s="89"/>
      <c r="C63" s="89"/>
      <c r="D63" s="89"/>
      <c r="E63" s="89"/>
      <c r="F63" s="89"/>
      <c r="G63" s="89"/>
      <c r="H63" s="89"/>
      <c r="I63" s="89"/>
    </row>
    <row r="64" spans="2:9" s="19" customFormat="1" ht="28.9" customHeight="1">
      <c r="B64" s="85" t="s">
        <v>27</v>
      </c>
      <c r="C64" s="85"/>
      <c r="D64" s="85"/>
      <c r="E64" s="85"/>
      <c r="F64" s="85"/>
      <c r="G64" s="85"/>
      <c r="H64" s="85"/>
      <c r="I64" s="85"/>
    </row>
    <row r="65" spans="2:9" ht="60">
      <c r="B65" s="6">
        <v>31</v>
      </c>
      <c r="C65" s="46" t="str">
        <f>CONCATENATE(LEFT(DAY(CT!L27),2),"-",LEFT(DAY(CT!P27),2)," Mayıs")</f>
        <v>5-9 Mayıs</v>
      </c>
      <c r="D65" s="7">
        <f>$D$13</f>
        <v>4</v>
      </c>
      <c r="E65" s="18" t="s">
        <v>126</v>
      </c>
      <c r="F65" s="10" t="s">
        <v>350</v>
      </c>
      <c r="G65" s="10" t="s">
        <v>15</v>
      </c>
      <c r="H65" s="18" t="s">
        <v>30</v>
      </c>
      <c r="I65" s="8"/>
    </row>
    <row r="66" spans="2:9" ht="60">
      <c r="B66" s="6">
        <v>32</v>
      </c>
      <c r="C66" s="46" t="str">
        <f>CONCATENATE(LEFT(DAY(CT!L28),2),"-",LEFT(DAY(CT!P28),2)," Mayıs")</f>
        <v>12-16 Mayıs</v>
      </c>
      <c r="D66" s="7">
        <f>$D$13</f>
        <v>4</v>
      </c>
      <c r="E66" s="18" t="s">
        <v>124</v>
      </c>
      <c r="F66" s="10" t="s">
        <v>351</v>
      </c>
      <c r="G66" s="10" t="s">
        <v>15</v>
      </c>
      <c r="H66" s="18" t="s">
        <v>30</v>
      </c>
      <c r="I66" s="8"/>
    </row>
    <row r="67" spans="2:9" ht="60">
      <c r="B67" s="6">
        <v>33</v>
      </c>
      <c r="C67" s="46" t="str">
        <f>CONCATENATE(LEFT(DAY(CT!L29),2),"-",LEFT(DAY(CT!P29),2)," Mayıs")</f>
        <v>19-23 Mayıs</v>
      </c>
      <c r="D67" s="7">
        <f>$D$13</f>
        <v>4</v>
      </c>
      <c r="E67" s="18" t="s">
        <v>125</v>
      </c>
      <c r="F67" s="10" t="s">
        <v>351</v>
      </c>
      <c r="G67" s="10" t="s">
        <v>15</v>
      </c>
      <c r="H67" s="18" t="s">
        <v>30</v>
      </c>
      <c r="I67" s="8" t="s">
        <v>36</v>
      </c>
    </row>
    <row r="68" spans="2:9" ht="60">
      <c r="B68" s="6">
        <v>34</v>
      </c>
      <c r="C68" s="46" t="str">
        <f>CONCATENATE(LEFT(DAY(CT!L30),2),"-",LEFT(DAY(CT!P30),2)," Mayıs")</f>
        <v>26-30 Mayıs</v>
      </c>
      <c r="D68" s="7">
        <f>$D$13</f>
        <v>4</v>
      </c>
      <c r="E68" s="18" t="s">
        <v>125</v>
      </c>
      <c r="F68" s="10" t="s">
        <v>352</v>
      </c>
      <c r="G68" s="10" t="s">
        <v>15</v>
      </c>
      <c r="H68" s="18" t="s">
        <v>30</v>
      </c>
      <c r="I68" s="8" t="s">
        <v>21</v>
      </c>
    </row>
    <row r="69" spans="2:9" ht="5.0999999999999996" customHeight="1">
      <c r="B69" s="89"/>
      <c r="C69" s="89"/>
      <c r="D69" s="89"/>
      <c r="E69" s="89"/>
      <c r="F69" s="89"/>
      <c r="G69" s="89"/>
      <c r="H69" s="89"/>
      <c r="I69" s="89"/>
    </row>
    <row r="70" spans="2:9" ht="27.6" customHeight="1">
      <c r="B70" s="85" t="s">
        <v>28</v>
      </c>
      <c r="C70" s="85"/>
      <c r="D70" s="85"/>
      <c r="E70" s="85"/>
      <c r="F70" s="85"/>
      <c r="G70" s="85"/>
      <c r="H70" s="85"/>
      <c r="I70" s="85"/>
    </row>
    <row r="71" spans="2:9" ht="60">
      <c r="B71" s="6">
        <v>35</v>
      </c>
      <c r="C71" s="46" t="str">
        <f>CONCATENATE(LEFT(DAY(CT!L34),2),"-",LEFT(DAY(CT!P34),2)," Haz.")</f>
        <v>2-6 Haz.</v>
      </c>
      <c r="D71" s="7">
        <f>$D$13</f>
        <v>4</v>
      </c>
      <c r="E71" s="18" t="s">
        <v>127</v>
      </c>
      <c r="F71" s="10" t="s">
        <v>113</v>
      </c>
      <c r="G71" s="10" t="s">
        <v>15</v>
      </c>
      <c r="H71" s="18" t="s">
        <v>30</v>
      </c>
      <c r="I71" s="8" t="s">
        <v>773</v>
      </c>
    </row>
    <row r="72" spans="2:9" ht="60">
      <c r="B72" s="6">
        <v>36</v>
      </c>
      <c r="C72" s="46" t="str">
        <f>CONCATENATE(LEFT(DAY(CT!L35),2),"-",LEFT(DAY(CT!P35),2)," Haz.")</f>
        <v>9-13 Haz.</v>
      </c>
      <c r="D72" s="7">
        <f>$D$13</f>
        <v>4</v>
      </c>
      <c r="E72" s="18" t="s">
        <v>125</v>
      </c>
      <c r="F72" s="10" t="s">
        <v>113</v>
      </c>
      <c r="G72" s="10" t="s">
        <v>15</v>
      </c>
      <c r="H72" s="18" t="s">
        <v>30</v>
      </c>
      <c r="I72" s="8" t="s">
        <v>773</v>
      </c>
    </row>
    <row r="73" spans="2:9" ht="60">
      <c r="B73" s="6">
        <v>37</v>
      </c>
      <c r="C73" s="46" t="str">
        <f>CONCATENATE(LEFT(DAY(CT!L36),2),"-",LEFT(DAY(CT!P36),2)," Haz.")</f>
        <v>16-20 Haz.</v>
      </c>
      <c r="D73" s="7">
        <f>$D$13</f>
        <v>4</v>
      </c>
      <c r="E73" s="18" t="s">
        <v>125</v>
      </c>
      <c r="F73" s="10" t="s">
        <v>113</v>
      </c>
      <c r="G73" s="10" t="s">
        <v>15</v>
      </c>
      <c r="H73" s="18" t="s">
        <v>30</v>
      </c>
      <c r="I73" s="8" t="s">
        <v>29</v>
      </c>
    </row>
    <row r="74" spans="2:9" ht="19.899999999999999" customHeight="1">
      <c r="B74" s="4"/>
      <c r="C74" s="4"/>
      <c r="D74" s="5"/>
      <c r="E74" s="83" t="s">
        <v>780</v>
      </c>
      <c r="F74" s="83"/>
      <c r="G74" s="83"/>
      <c r="H74" s="83"/>
      <c r="I74" s="83"/>
    </row>
    <row r="75" spans="2:9" ht="21.6" customHeight="1">
      <c r="B75" s="4"/>
      <c r="C75" s="4"/>
      <c r="D75" s="5"/>
      <c r="E75" s="83"/>
      <c r="F75" s="83"/>
      <c r="G75" s="83"/>
      <c r="H75" s="83"/>
      <c r="I75" s="83"/>
    </row>
    <row r="76" spans="2:9" ht="9.9499999999999993" customHeight="1">
      <c r="B76" s="80"/>
      <c r="C76" s="80"/>
      <c r="D76" s="80"/>
      <c r="E76" s="80"/>
      <c r="F76" s="80"/>
      <c r="G76" s="80"/>
      <c r="H76" s="80"/>
      <c r="I76" s="80"/>
    </row>
    <row r="77" spans="2:9">
      <c r="B77" s="100" t="s">
        <v>49</v>
      </c>
      <c r="C77" s="100"/>
      <c r="D77" s="100"/>
      <c r="E77" s="100"/>
      <c r="F77" s="100"/>
      <c r="G77" s="100"/>
      <c r="H77" s="100"/>
      <c r="I77" s="100"/>
    </row>
    <row r="78" spans="2:9" ht="16.149999999999999" customHeight="1">
      <c r="B78" s="100"/>
      <c r="C78" s="100"/>
      <c r="D78" s="100"/>
      <c r="E78" s="100"/>
      <c r="F78" s="100"/>
      <c r="G78" s="100"/>
      <c r="H78" s="100"/>
      <c r="I78" s="100"/>
    </row>
    <row r="79" spans="2:9" ht="9.9499999999999993" customHeight="1">
      <c r="B79" s="101"/>
      <c r="C79" s="101"/>
      <c r="D79" s="101"/>
      <c r="E79" s="101"/>
      <c r="F79" s="101"/>
      <c r="G79" s="101"/>
      <c r="H79" s="101"/>
      <c r="I79" s="101"/>
    </row>
    <row r="80" spans="2:9" ht="19.899999999999999" customHeight="1">
      <c r="B80" s="99" t="s">
        <v>50</v>
      </c>
      <c r="C80" s="99"/>
      <c r="D80" s="99"/>
      <c r="E80" s="99"/>
      <c r="F80" s="99"/>
      <c r="G80" s="99"/>
      <c r="H80" s="99"/>
      <c r="I80" s="99"/>
    </row>
    <row r="81" spans="2:9" ht="19.899999999999999" customHeight="1">
      <c r="B81" s="90"/>
      <c r="C81" s="91"/>
      <c r="D81" s="91"/>
      <c r="E81" s="91"/>
      <c r="F81" s="91"/>
      <c r="G81" s="91"/>
      <c r="H81" s="91"/>
      <c r="I81" s="92"/>
    </row>
    <row r="82" spans="2:9" ht="19.899999999999999" customHeight="1">
      <c r="B82" s="93"/>
      <c r="C82" s="94"/>
      <c r="D82" s="94"/>
      <c r="E82" s="94"/>
      <c r="F82" s="94"/>
      <c r="G82" s="94"/>
      <c r="H82" s="94"/>
      <c r="I82" s="95"/>
    </row>
    <row r="83" spans="2:9" ht="19.899999999999999" customHeight="1">
      <c r="B83" s="93"/>
      <c r="C83" s="94"/>
      <c r="D83" s="94"/>
      <c r="E83" s="94"/>
      <c r="F83" s="94"/>
      <c r="G83" s="94"/>
      <c r="H83" s="94"/>
      <c r="I83" s="95"/>
    </row>
    <row r="84" spans="2:9" ht="19.899999999999999" customHeight="1">
      <c r="B84" s="93"/>
      <c r="C84" s="94"/>
      <c r="D84" s="94"/>
      <c r="E84" s="94"/>
      <c r="F84" s="94"/>
      <c r="G84" s="94"/>
      <c r="H84" s="94"/>
      <c r="I84" s="95"/>
    </row>
    <row r="85" spans="2:9" ht="19.899999999999999" customHeight="1">
      <c r="B85" s="93"/>
      <c r="C85" s="94"/>
      <c r="D85" s="94"/>
      <c r="E85" s="94"/>
      <c r="F85" s="94"/>
      <c r="G85" s="94"/>
      <c r="H85" s="94"/>
      <c r="I85" s="95"/>
    </row>
    <row r="86" spans="2:9" ht="19.899999999999999" customHeight="1">
      <c r="B86" s="93"/>
      <c r="C86" s="94"/>
      <c r="D86" s="94"/>
      <c r="E86" s="94"/>
      <c r="F86" s="94"/>
      <c r="G86" s="94"/>
      <c r="H86" s="94"/>
      <c r="I86" s="95"/>
    </row>
    <row r="87" spans="2:9" ht="19.899999999999999" customHeight="1">
      <c r="B87" s="93"/>
      <c r="C87" s="94"/>
      <c r="D87" s="94"/>
      <c r="E87" s="94"/>
      <c r="F87" s="94"/>
      <c r="G87" s="94"/>
      <c r="H87" s="94"/>
      <c r="I87" s="95"/>
    </row>
    <row r="88" spans="2:9" ht="15" customHeight="1">
      <c r="B88" s="96"/>
      <c r="C88" s="97"/>
      <c r="D88" s="97"/>
      <c r="E88" s="97"/>
      <c r="F88" s="97"/>
      <c r="G88" s="97"/>
      <c r="H88" s="97"/>
      <c r="I88" s="98"/>
    </row>
    <row r="89" spans="2:9" ht="110.1" customHeight="1">
      <c r="B89" s="71" t="s">
        <v>862</v>
      </c>
      <c r="C89" s="72"/>
      <c r="D89" s="72"/>
      <c r="E89" s="72"/>
      <c r="F89" s="72"/>
      <c r="G89" s="72"/>
      <c r="H89" s="72"/>
      <c r="I89" s="73"/>
    </row>
    <row r="90" spans="2:9" s="19" customFormat="1">
      <c r="C90" s="42"/>
      <c r="E90" s="14"/>
    </row>
    <row r="91" spans="2:9" s="19" customFormat="1">
      <c r="E91" s="14"/>
    </row>
    <row r="92" spans="2:9" s="19" customFormat="1">
      <c r="E92" s="14"/>
    </row>
    <row r="93" spans="2:9" s="19" customFormat="1">
      <c r="E93" s="14"/>
    </row>
    <row r="94" spans="2:9" s="19" customFormat="1">
      <c r="E94" s="14"/>
    </row>
    <row r="95" spans="2:9" s="19" customFormat="1">
      <c r="E95" s="14"/>
    </row>
    <row r="96" spans="2:9" s="19" customFormat="1">
      <c r="E96" s="14"/>
    </row>
    <row r="97" spans="5:5" s="19" customFormat="1">
      <c r="E97" s="14"/>
    </row>
    <row r="98" spans="5:5" s="19" customFormat="1">
      <c r="E98" s="14"/>
    </row>
    <row r="99" spans="5:5" s="19" customFormat="1">
      <c r="E99" s="14"/>
    </row>
    <row r="100" spans="5:5" s="19" customFormat="1">
      <c r="E100" s="14"/>
    </row>
    <row r="101" spans="5:5" s="19" customFormat="1">
      <c r="E101" s="14"/>
    </row>
    <row r="102" spans="5:5" s="19" customFormat="1">
      <c r="E102" s="14"/>
    </row>
    <row r="103" spans="5:5" s="19" customFormat="1">
      <c r="E103" s="14"/>
    </row>
    <row r="104" spans="5:5" s="19" customFormat="1">
      <c r="E104" s="14"/>
    </row>
    <row r="105" spans="5:5" s="19" customFormat="1">
      <c r="E105" s="14"/>
    </row>
    <row r="106" spans="5:5" s="19" customFormat="1">
      <c r="E106" s="14"/>
    </row>
    <row r="107" spans="5:5" s="19" customFormat="1">
      <c r="E107" s="14"/>
    </row>
    <row r="108" spans="5:5" s="19" customFormat="1">
      <c r="E108" s="14"/>
    </row>
    <row r="109" spans="5:5" s="19" customFormat="1">
      <c r="E109" s="14"/>
    </row>
    <row r="110" spans="5:5" s="19" customFormat="1">
      <c r="E110" s="14"/>
    </row>
    <row r="111" spans="5:5" s="19" customFormat="1">
      <c r="E111" s="14"/>
    </row>
    <row r="112" spans="5:5" s="19" customFormat="1">
      <c r="E112" s="14"/>
    </row>
    <row r="113" spans="5:5" s="19" customFormat="1">
      <c r="E113" s="14"/>
    </row>
    <row r="114" spans="5:5" s="19" customFormat="1">
      <c r="E114" s="14"/>
    </row>
    <row r="115" spans="5:5" s="19" customFormat="1">
      <c r="E115" s="14"/>
    </row>
    <row r="116" spans="5:5" s="19" customFormat="1">
      <c r="E116" s="14"/>
    </row>
    <row r="117" spans="5:5" s="19" customFormat="1">
      <c r="E117" s="14"/>
    </row>
    <row r="118" spans="5:5" s="19" customFormat="1">
      <c r="E118" s="14"/>
    </row>
    <row r="119" spans="5:5" s="19" customFormat="1">
      <c r="E119" s="14"/>
    </row>
    <row r="120" spans="5:5" s="19" customFormat="1">
      <c r="E120" s="14"/>
    </row>
    <row r="121" spans="5:5" s="19" customFormat="1">
      <c r="E121" s="14"/>
    </row>
    <row r="122" spans="5:5" s="19" customFormat="1">
      <c r="E122" s="14"/>
    </row>
    <row r="123" spans="5:5" s="19" customFormat="1">
      <c r="E123" s="14"/>
    </row>
    <row r="124" spans="5:5" s="19" customFormat="1">
      <c r="E124" s="14"/>
    </row>
    <row r="125" spans="5:5" s="19" customFormat="1">
      <c r="E125" s="14"/>
    </row>
    <row r="126" spans="5:5" s="19" customFormat="1">
      <c r="E126" s="14"/>
    </row>
    <row r="127" spans="5:5" s="19" customFormat="1">
      <c r="E127" s="14"/>
    </row>
    <row r="128" spans="5:5" s="19" customFormat="1">
      <c r="E128" s="14"/>
    </row>
    <row r="129" spans="5:5" s="19" customFormat="1">
      <c r="E129" s="14"/>
    </row>
    <row r="130" spans="5:5" s="19" customFormat="1">
      <c r="E130" s="14"/>
    </row>
    <row r="131" spans="5:5" s="19" customFormat="1">
      <c r="E131" s="14"/>
    </row>
    <row r="132" spans="5:5" s="19" customFormat="1">
      <c r="E132" s="14"/>
    </row>
    <row r="133" spans="5:5" s="19" customFormat="1">
      <c r="E133" s="14"/>
    </row>
    <row r="134" spans="5:5" s="19" customFormat="1">
      <c r="E134" s="14"/>
    </row>
    <row r="135" spans="5:5" s="19" customFormat="1">
      <c r="E135" s="14"/>
    </row>
    <row r="136" spans="5:5" s="19" customFormat="1">
      <c r="E136" s="14"/>
    </row>
    <row r="137" spans="5:5" s="19" customFormat="1">
      <c r="E137" s="14"/>
    </row>
    <row r="138" spans="5:5" s="19" customFormat="1">
      <c r="E138" s="14"/>
    </row>
    <row r="139" spans="5:5" s="19" customFormat="1">
      <c r="E139" s="14"/>
    </row>
    <row r="140" spans="5:5" s="19" customFormat="1">
      <c r="E140" s="14"/>
    </row>
    <row r="141" spans="5:5" s="19" customFormat="1">
      <c r="E141" s="14"/>
    </row>
    <row r="142" spans="5:5" s="19" customFormat="1">
      <c r="E142" s="14"/>
    </row>
    <row r="143" spans="5:5" s="19" customFormat="1">
      <c r="E143" s="14"/>
    </row>
    <row r="144" spans="5:5" s="19" customFormat="1">
      <c r="E144" s="14"/>
    </row>
    <row r="145" spans="5:5" s="19" customFormat="1">
      <c r="E145" s="14"/>
    </row>
    <row r="146" spans="5:5" s="19" customFormat="1">
      <c r="E146" s="14"/>
    </row>
    <row r="147" spans="5:5" s="19" customFormat="1">
      <c r="E147" s="14"/>
    </row>
    <row r="148" spans="5:5" s="19" customFormat="1">
      <c r="E148" s="14"/>
    </row>
    <row r="149" spans="5:5" s="19" customFormat="1">
      <c r="E149" s="14"/>
    </row>
    <row r="150" spans="5:5" s="19" customFormat="1">
      <c r="E150" s="14"/>
    </row>
    <row r="151" spans="5:5" s="19" customFormat="1">
      <c r="E151" s="14"/>
    </row>
    <row r="152" spans="5:5" s="19" customFormat="1">
      <c r="E152" s="14"/>
    </row>
    <row r="153" spans="5:5" s="19" customFormat="1">
      <c r="E153" s="14"/>
    </row>
    <row r="154" spans="5:5" s="19" customFormat="1">
      <c r="E154" s="14"/>
    </row>
    <row r="155" spans="5:5" s="19" customFormat="1">
      <c r="E155" s="14"/>
    </row>
    <row r="156" spans="5:5" s="19" customFormat="1">
      <c r="E156" s="14"/>
    </row>
    <row r="157" spans="5:5" s="19" customFormat="1">
      <c r="E157" s="14"/>
    </row>
    <row r="158" spans="5:5" s="19" customFormat="1">
      <c r="E158" s="14"/>
    </row>
    <row r="159" spans="5:5" s="19" customFormat="1">
      <c r="E159" s="14"/>
    </row>
    <row r="160" spans="5:5" s="19" customFormat="1">
      <c r="E160" s="14"/>
    </row>
    <row r="161" spans="5:5" s="19" customFormat="1">
      <c r="E161" s="14"/>
    </row>
    <row r="162" spans="5:5" s="19" customFormat="1">
      <c r="E162" s="14"/>
    </row>
    <row r="163" spans="5:5" s="19" customFormat="1">
      <c r="E163" s="14"/>
    </row>
    <row r="164" spans="5:5" s="19" customFormat="1">
      <c r="E164" s="14"/>
    </row>
    <row r="165" spans="5:5" s="19" customFormat="1">
      <c r="E165" s="14"/>
    </row>
    <row r="166" spans="5:5" s="19" customFormat="1">
      <c r="E166" s="14"/>
    </row>
    <row r="167" spans="5:5" s="19" customFormat="1">
      <c r="E167" s="14"/>
    </row>
    <row r="168" spans="5:5" s="19" customFormat="1">
      <c r="E168" s="14"/>
    </row>
    <row r="169" spans="5:5" s="19" customFormat="1">
      <c r="E169" s="14"/>
    </row>
    <row r="170" spans="5:5" s="19" customFormat="1">
      <c r="E170" s="14"/>
    </row>
    <row r="171" spans="5:5" s="19" customFormat="1">
      <c r="E171" s="14"/>
    </row>
    <row r="172" spans="5:5" s="19" customFormat="1">
      <c r="E172" s="14"/>
    </row>
    <row r="173" spans="5:5" s="19" customFormat="1">
      <c r="E173" s="14"/>
    </row>
    <row r="174" spans="5:5" s="19" customFormat="1">
      <c r="E174" s="14"/>
    </row>
    <row r="175" spans="5:5" s="19" customFormat="1">
      <c r="E175" s="14"/>
    </row>
    <row r="176" spans="5:5" s="19" customFormat="1">
      <c r="E176" s="14"/>
    </row>
    <row r="177" spans="5:5" s="19" customFormat="1">
      <c r="E177" s="14"/>
    </row>
    <row r="178" spans="5:5" s="19" customFormat="1">
      <c r="E178" s="14"/>
    </row>
    <row r="179" spans="5:5" s="19" customFormat="1">
      <c r="E179" s="14"/>
    </row>
    <row r="180" spans="5:5" s="19" customFormat="1">
      <c r="E180" s="14"/>
    </row>
    <row r="181" spans="5:5" s="19" customFormat="1">
      <c r="E181" s="14"/>
    </row>
    <row r="182" spans="5:5" s="19" customFormat="1">
      <c r="E182" s="14"/>
    </row>
    <row r="183" spans="5:5" s="19" customFormat="1">
      <c r="E183" s="14"/>
    </row>
    <row r="184" spans="5:5" s="19" customFormat="1">
      <c r="E184" s="14"/>
    </row>
    <row r="185" spans="5:5" s="19" customFormat="1">
      <c r="E185" s="14"/>
    </row>
    <row r="186" spans="5:5" s="19" customFormat="1">
      <c r="E186" s="14"/>
    </row>
    <row r="187" spans="5:5" s="19" customFormat="1">
      <c r="E187" s="14"/>
    </row>
  </sheetData>
  <mergeCells count="52">
    <mergeCell ref="B80:I80"/>
    <mergeCell ref="B69:I69"/>
    <mergeCell ref="B70:I70"/>
    <mergeCell ref="E74:I75"/>
    <mergeCell ref="B76:I76"/>
    <mergeCell ref="B77:I78"/>
    <mergeCell ref="B79:I79"/>
    <mergeCell ref="B64:I64"/>
    <mergeCell ref="B36:I36"/>
    <mergeCell ref="E41:I41"/>
    <mergeCell ref="B43:I43"/>
    <mergeCell ref="B45:I45"/>
    <mergeCell ref="E40:I40"/>
    <mergeCell ref="B50:I50"/>
    <mergeCell ref="B51:I51"/>
    <mergeCell ref="B56:I56"/>
    <mergeCell ref="B57:I57"/>
    <mergeCell ref="B63:I63"/>
    <mergeCell ref="E58:I58"/>
    <mergeCell ref="B17:I17"/>
    <mergeCell ref="B23:I23"/>
    <mergeCell ref="B24:I24"/>
    <mergeCell ref="B29:I29"/>
    <mergeCell ref="B30:I30"/>
    <mergeCell ref="E26:I26"/>
    <mergeCell ref="I8:I9"/>
    <mergeCell ref="B10:I10"/>
    <mergeCell ref="B11:I11"/>
    <mergeCell ref="E12:I12"/>
    <mergeCell ref="B16:I16"/>
    <mergeCell ref="C8:C9"/>
    <mergeCell ref="B2:I2"/>
    <mergeCell ref="B3:I3"/>
    <mergeCell ref="B4:D4"/>
    <mergeCell ref="E4:F4"/>
    <mergeCell ref="H4:I4"/>
    <mergeCell ref="B81:I88"/>
    <mergeCell ref="B89:I89"/>
    <mergeCell ref="B5:D5"/>
    <mergeCell ref="E5:F5"/>
    <mergeCell ref="H5:I5"/>
    <mergeCell ref="B6:D6"/>
    <mergeCell ref="E6:F6"/>
    <mergeCell ref="H6:I6"/>
    <mergeCell ref="B7:I7"/>
    <mergeCell ref="B8:B9"/>
    <mergeCell ref="D8:D9"/>
    <mergeCell ref="E8:E9"/>
    <mergeCell ref="F8:F9"/>
    <mergeCell ref="G8:G9"/>
    <mergeCell ref="H8:H9"/>
    <mergeCell ref="B35:I35"/>
  </mergeCells>
  <printOptions horizontalCentered="1"/>
  <pageMargins left="0.19685039370078741" right="0.19685039370078741" top="0.39370078740157483" bottom="0.19685039370078741" header="0.31496062992125984" footer="0.31496062992125984"/>
  <pageSetup paperSize="9" scale="7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E7936-9B98-4998-BC74-13749961F9D0}">
  <dimension ref="A1:V187"/>
  <sheetViews>
    <sheetView topLeftCell="A76" zoomScale="85" zoomScaleNormal="85" workbookViewId="0">
      <selection activeCell="F98" sqref="F98"/>
    </sheetView>
  </sheetViews>
  <sheetFormatPr defaultColWidth="8.85546875" defaultRowHeight="15"/>
  <cols>
    <col min="1" max="1" width="1.42578125" style="19" customWidth="1"/>
    <col min="2" max="2" width="3.7109375" style="21" customWidth="1"/>
    <col min="3" max="4" width="4.7109375" style="21" customWidth="1"/>
    <col min="5" max="5" width="55.7109375" style="17" customWidth="1"/>
    <col min="6" max="6" width="55.7109375" style="21" customWidth="1"/>
    <col min="7" max="7" width="22.7109375" style="21" customWidth="1"/>
    <col min="8" max="8" width="20.7109375" style="21" customWidth="1"/>
    <col min="9" max="9" width="14.7109375" style="21" customWidth="1"/>
    <col min="10" max="10" width="4.5703125" style="19" customWidth="1"/>
    <col min="11" max="11" width="5.28515625" style="19" customWidth="1"/>
    <col min="12" max="22" width="8.85546875" style="19"/>
    <col min="23" max="16384" width="8.85546875" style="21"/>
  </cols>
  <sheetData>
    <row r="1" spans="1:22" s="19" customFormat="1" ht="7.15" customHeight="1" thickBot="1">
      <c r="E1" s="14"/>
    </row>
    <row r="2" spans="1:22" ht="45.75" thickBot="1">
      <c r="B2" s="74" t="s">
        <v>0</v>
      </c>
      <c r="C2" s="74"/>
      <c r="D2" s="74"/>
      <c r="E2" s="74"/>
      <c r="F2" s="74"/>
      <c r="G2" s="74"/>
      <c r="H2" s="74"/>
      <c r="I2" s="75"/>
    </row>
    <row r="3" spans="1:22" ht="5.0999999999999996" customHeight="1">
      <c r="B3" s="65"/>
      <c r="C3" s="65"/>
      <c r="D3" s="65"/>
      <c r="E3" s="65"/>
      <c r="F3" s="65"/>
      <c r="G3" s="65"/>
      <c r="H3" s="65"/>
      <c r="I3" s="65"/>
    </row>
    <row r="4" spans="1:22" s="1" customFormat="1" ht="30" customHeight="1">
      <c r="A4" s="20"/>
      <c r="B4" s="66" t="s">
        <v>1</v>
      </c>
      <c r="C4" s="66"/>
      <c r="D4" s="66"/>
      <c r="E4" s="67" t="str">
        <f>AnaPlan!E4</f>
        <v>2024 - 2025 Eğitim - Öğretim Yılı</v>
      </c>
      <c r="F4" s="67"/>
      <c r="G4" s="9" t="s">
        <v>2</v>
      </c>
      <c r="H4" s="67" t="str">
        <f>AnaPlan!H4</f>
        <v>Elektrik - Elektronik Teknolojisi</v>
      </c>
      <c r="I4" s="67"/>
      <c r="J4" s="20"/>
      <c r="K4" s="20"/>
      <c r="L4" s="20"/>
      <c r="M4" s="20"/>
      <c r="N4" s="20"/>
      <c r="O4" s="20"/>
      <c r="P4" s="20"/>
      <c r="Q4" s="20"/>
      <c r="R4" s="20"/>
      <c r="S4" s="20"/>
      <c r="T4" s="20"/>
      <c r="U4" s="20"/>
      <c r="V4" s="20"/>
    </row>
    <row r="5" spans="1:22" s="1" customFormat="1" ht="30" customHeight="1">
      <c r="A5" s="20"/>
      <c r="B5" s="66" t="s">
        <v>4</v>
      </c>
      <c r="C5" s="66"/>
      <c r="D5" s="66"/>
      <c r="E5" s="67" t="str">
        <f>AnaPlan!E5</f>
        <v>Simav Şehit Emre Üçkan Mesleki ve Teknik Anadolu Lisesi</v>
      </c>
      <c r="F5" s="67"/>
      <c r="G5" s="9" t="s">
        <v>5</v>
      </c>
      <c r="H5" s="67" t="str">
        <f>AnaPlan!H5</f>
        <v>Mehmet ÇAKMAK</v>
      </c>
      <c r="I5" s="67"/>
      <c r="J5" s="20"/>
      <c r="K5" s="20"/>
      <c r="L5" s="20"/>
      <c r="M5" s="20"/>
      <c r="N5" s="20"/>
      <c r="O5" s="20"/>
      <c r="P5" s="20"/>
      <c r="Q5" s="20"/>
      <c r="R5" s="20"/>
      <c r="S5" s="20"/>
      <c r="T5" s="20"/>
      <c r="U5" s="20"/>
      <c r="V5" s="20"/>
    </row>
    <row r="6" spans="1:22" s="1" customFormat="1" ht="30" customHeight="1">
      <c r="A6" s="20"/>
      <c r="B6" s="66" t="s">
        <v>6</v>
      </c>
      <c r="C6" s="66"/>
      <c r="D6" s="66"/>
      <c r="E6" s="76" t="s">
        <v>90</v>
      </c>
      <c r="F6" s="76"/>
      <c r="G6" s="9" t="s">
        <v>7</v>
      </c>
      <c r="H6" s="67" t="s">
        <v>47</v>
      </c>
      <c r="I6" s="67"/>
      <c r="J6" s="20"/>
      <c r="K6" s="20"/>
      <c r="L6" s="20"/>
      <c r="M6" s="20"/>
      <c r="N6" s="20"/>
      <c r="O6" s="20"/>
      <c r="P6" s="20"/>
      <c r="Q6" s="20"/>
      <c r="R6" s="20"/>
      <c r="S6" s="20"/>
      <c r="T6" s="20"/>
      <c r="U6" s="20"/>
      <c r="V6" s="20"/>
    </row>
    <row r="7" spans="1:22" ht="15" customHeight="1">
      <c r="B7" s="65"/>
      <c r="C7" s="65"/>
      <c r="D7" s="65"/>
      <c r="E7" s="65"/>
      <c r="F7" s="65"/>
      <c r="G7" s="65"/>
      <c r="H7" s="65"/>
      <c r="I7" s="65"/>
    </row>
    <row r="8" spans="1:22" s="3" customFormat="1" ht="15.75" customHeight="1">
      <c r="A8" s="2"/>
      <c r="B8" s="77" t="s">
        <v>13</v>
      </c>
      <c r="C8" s="77" t="s">
        <v>629</v>
      </c>
      <c r="D8" s="77" t="s">
        <v>37</v>
      </c>
      <c r="E8" s="79" t="s">
        <v>8</v>
      </c>
      <c r="F8" s="79" t="s">
        <v>9</v>
      </c>
      <c r="G8" s="79" t="s">
        <v>10</v>
      </c>
      <c r="H8" s="79" t="s">
        <v>11</v>
      </c>
      <c r="I8" s="79" t="s">
        <v>12</v>
      </c>
      <c r="J8" s="2"/>
      <c r="K8" s="2"/>
      <c r="L8" s="2"/>
      <c r="M8" s="2"/>
      <c r="N8" s="2"/>
      <c r="O8" s="2"/>
      <c r="P8" s="2"/>
      <c r="Q8" s="2"/>
      <c r="R8" s="2"/>
      <c r="S8" s="2"/>
      <c r="T8" s="2"/>
      <c r="U8" s="2"/>
      <c r="V8" s="2"/>
    </row>
    <row r="9" spans="1:22" s="3" customFormat="1" ht="32.450000000000003" customHeight="1">
      <c r="A9" s="2"/>
      <c r="B9" s="78"/>
      <c r="C9" s="78"/>
      <c r="D9" s="78"/>
      <c r="E9" s="79"/>
      <c r="F9" s="79"/>
      <c r="G9" s="79"/>
      <c r="H9" s="79"/>
      <c r="I9" s="79"/>
      <c r="J9" s="2"/>
      <c r="K9" s="2"/>
      <c r="L9" s="2"/>
      <c r="M9" s="2"/>
      <c r="N9" s="2"/>
      <c r="O9" s="2"/>
      <c r="P9" s="2"/>
      <c r="Q9" s="2"/>
      <c r="R9" s="2"/>
      <c r="S9" s="2"/>
      <c r="T9" s="2"/>
      <c r="U9" s="2"/>
      <c r="V9" s="2"/>
    </row>
    <row r="10" spans="1:22" ht="5.0999999999999996" customHeight="1">
      <c r="B10" s="81"/>
      <c r="C10" s="81"/>
      <c r="D10" s="81"/>
      <c r="E10" s="81"/>
      <c r="F10" s="81"/>
      <c r="G10" s="81"/>
      <c r="H10" s="81"/>
      <c r="I10" s="81"/>
    </row>
    <row r="11" spans="1:22" ht="23.45" customHeight="1">
      <c r="B11" s="82" t="s">
        <v>14</v>
      </c>
      <c r="C11" s="82"/>
      <c r="D11" s="82"/>
      <c r="E11" s="82"/>
      <c r="F11" s="82"/>
      <c r="G11" s="82"/>
      <c r="H11" s="82"/>
      <c r="I11" s="82"/>
    </row>
    <row r="12" spans="1:22" ht="24" customHeight="1">
      <c r="B12" s="4"/>
      <c r="C12" s="4"/>
      <c r="D12" s="5"/>
      <c r="E12" s="83" t="s">
        <v>767</v>
      </c>
      <c r="F12" s="83"/>
      <c r="G12" s="83"/>
      <c r="H12" s="83"/>
      <c r="I12" s="83"/>
    </row>
    <row r="13" spans="1:22" ht="60">
      <c r="B13" s="6">
        <v>1</v>
      </c>
      <c r="C13" s="46" t="str">
        <f>CONCATENATE(LEFT(DAY(CT!D7),2),"-",LEFT(DAY(CT!H7),2)," Eylül")</f>
        <v>9-13 Eylül</v>
      </c>
      <c r="D13" s="7">
        <v>4</v>
      </c>
      <c r="E13" s="15" t="s">
        <v>787</v>
      </c>
      <c r="F13" s="15" t="s">
        <v>166</v>
      </c>
      <c r="G13" s="18" t="s">
        <v>15</v>
      </c>
      <c r="H13" s="18" t="s">
        <v>30</v>
      </c>
      <c r="I13" s="8" t="s">
        <v>16</v>
      </c>
    </row>
    <row r="14" spans="1:22" ht="60">
      <c r="B14" s="6">
        <v>2</v>
      </c>
      <c r="C14" s="46" t="str">
        <f>CONCATENATE(LEFT(DAY(CT!D8),2),"-",LEFT(DAY(CT!H8),2)," Eylül")</f>
        <v>16-20 Eylül</v>
      </c>
      <c r="D14" s="7">
        <f>$D$13</f>
        <v>4</v>
      </c>
      <c r="E14" s="15" t="s">
        <v>170</v>
      </c>
      <c r="F14" s="15" t="s">
        <v>275</v>
      </c>
      <c r="G14" s="18" t="s">
        <v>15</v>
      </c>
      <c r="H14" s="18" t="s">
        <v>30</v>
      </c>
      <c r="I14" s="8" t="s">
        <v>38</v>
      </c>
    </row>
    <row r="15" spans="1:22" ht="105">
      <c r="B15" s="6">
        <v>3</v>
      </c>
      <c r="C15" s="46" t="str">
        <f>CONCATENATE(LEFT(DAY(CT!D9),2),"-",LEFT(DAY(CT!H9),2)," Eylül")</f>
        <v>23-27 Eylül</v>
      </c>
      <c r="D15" s="7">
        <f>$D$13</f>
        <v>4</v>
      </c>
      <c r="E15" s="15" t="s">
        <v>172</v>
      </c>
      <c r="F15" s="15" t="s">
        <v>276</v>
      </c>
      <c r="G15" s="18" t="s">
        <v>15</v>
      </c>
      <c r="H15" s="18" t="s">
        <v>30</v>
      </c>
      <c r="I15" s="8"/>
    </row>
    <row r="16" spans="1:22" ht="5.0999999999999996" customHeight="1">
      <c r="B16" s="80"/>
      <c r="C16" s="80"/>
      <c r="D16" s="80"/>
      <c r="E16" s="80"/>
      <c r="F16" s="80"/>
      <c r="G16" s="80"/>
      <c r="H16" s="80"/>
      <c r="I16" s="80"/>
    </row>
    <row r="17" spans="2:9" s="19" customFormat="1" ht="22.15" customHeight="1">
      <c r="B17" s="84" t="s">
        <v>17</v>
      </c>
      <c r="C17" s="84"/>
      <c r="D17" s="84"/>
      <c r="E17" s="84"/>
      <c r="F17" s="84"/>
      <c r="G17" s="84"/>
      <c r="H17" s="84"/>
      <c r="I17" s="84"/>
    </row>
    <row r="18" spans="2:9" ht="135">
      <c r="B18" s="6">
        <v>4</v>
      </c>
      <c r="C18" s="46" t="str">
        <f>CONCATENATE(LEFT(DAY(CT!D13),2),"-",LEFT(DAY(CT!H13),2)," Ekim")</f>
        <v>30-4 Ekim</v>
      </c>
      <c r="D18" s="7">
        <f>$D$13</f>
        <v>4</v>
      </c>
      <c r="E18" s="15" t="s">
        <v>171</v>
      </c>
      <c r="F18" s="15" t="s">
        <v>279</v>
      </c>
      <c r="G18" s="18" t="s">
        <v>15</v>
      </c>
      <c r="H18" s="18" t="s">
        <v>30</v>
      </c>
      <c r="I18" s="8"/>
    </row>
    <row r="19" spans="2:9" s="19" customFormat="1" ht="75">
      <c r="B19" s="6">
        <v>5</v>
      </c>
      <c r="C19" s="46" t="str">
        <f>CONCATENATE(LEFT(DAY(CT!D14),2),"-",LEFT(DAY(CT!H14),2)," Ekim")</f>
        <v>7-11 Ekim</v>
      </c>
      <c r="D19" s="7">
        <f>$D$13</f>
        <v>4</v>
      </c>
      <c r="E19" s="15" t="s">
        <v>173</v>
      </c>
      <c r="F19" s="15" t="s">
        <v>280</v>
      </c>
      <c r="G19" s="18" t="s">
        <v>15</v>
      </c>
      <c r="H19" s="18" t="s">
        <v>30</v>
      </c>
      <c r="I19" s="8" t="s">
        <v>39</v>
      </c>
    </row>
    <row r="20" spans="2:9" s="19" customFormat="1" ht="90">
      <c r="B20" s="6">
        <v>6</v>
      </c>
      <c r="C20" s="46" t="str">
        <f>CONCATENATE(LEFT(DAY(CT!D15),2),"-",LEFT(DAY(CT!H15),2)," Ekim")</f>
        <v>14-18 Ekim</v>
      </c>
      <c r="D20" s="7">
        <f>$D$13</f>
        <v>4</v>
      </c>
      <c r="E20" s="18" t="s">
        <v>174</v>
      </c>
      <c r="F20" s="18" t="s">
        <v>281</v>
      </c>
      <c r="G20" s="18" t="s">
        <v>15</v>
      </c>
      <c r="H20" s="18" t="s">
        <v>30</v>
      </c>
      <c r="I20" s="8"/>
    </row>
    <row r="21" spans="2:9" s="19" customFormat="1" ht="60">
      <c r="B21" s="6">
        <v>7</v>
      </c>
      <c r="C21" s="46" t="str">
        <f>CONCATENATE(LEFT(DAY(CT!D16),2),"-",LEFT(DAY(CT!H16),2)," Ekim")</f>
        <v>21-25 Ekim</v>
      </c>
      <c r="D21" s="7">
        <f>$D$13</f>
        <v>4</v>
      </c>
      <c r="E21" s="18" t="s">
        <v>175</v>
      </c>
      <c r="F21" s="18" t="s">
        <v>282</v>
      </c>
      <c r="G21" s="18" t="s">
        <v>15</v>
      </c>
      <c r="H21" s="18" t="s">
        <v>30</v>
      </c>
      <c r="I21" s="8"/>
    </row>
    <row r="22" spans="2:9" s="19" customFormat="1" ht="60">
      <c r="B22" s="6">
        <v>8</v>
      </c>
      <c r="C22" s="46" t="str">
        <f>CONCATENATE(LEFT(DAY(CT!D17),2),"-",LEFT(DAY(CT!H17),2)," Kasım")</f>
        <v>28-1 Kasım</v>
      </c>
      <c r="D22" s="7">
        <f>$D$13</f>
        <v>4</v>
      </c>
      <c r="E22" s="18" t="s">
        <v>387</v>
      </c>
      <c r="F22" s="18" t="s">
        <v>282</v>
      </c>
      <c r="G22" s="18" t="s">
        <v>15</v>
      </c>
      <c r="H22" s="18" t="s">
        <v>30</v>
      </c>
      <c r="I22" s="8" t="s">
        <v>31</v>
      </c>
    </row>
    <row r="23" spans="2:9" s="19" customFormat="1" ht="5.0999999999999996" customHeight="1">
      <c r="B23" s="80"/>
      <c r="C23" s="80"/>
      <c r="D23" s="80"/>
      <c r="E23" s="80"/>
      <c r="F23" s="80"/>
      <c r="G23" s="80"/>
      <c r="H23" s="80"/>
      <c r="I23" s="80"/>
    </row>
    <row r="24" spans="2:9" s="19" customFormat="1" ht="20.25">
      <c r="B24" s="85" t="s">
        <v>18</v>
      </c>
      <c r="C24" s="85"/>
      <c r="D24" s="85"/>
      <c r="E24" s="85"/>
      <c r="F24" s="85"/>
      <c r="G24" s="85"/>
      <c r="H24" s="85"/>
      <c r="I24" s="85"/>
    </row>
    <row r="25" spans="2:9" s="19" customFormat="1" ht="105">
      <c r="B25" s="6">
        <v>9</v>
      </c>
      <c r="C25" s="46" t="str">
        <f>CONCATENATE(LEFT(DAY(CT!D20),2),"-",LEFT(DAY(CT!H20),2)," Kasım")</f>
        <v>4-8 Kasım</v>
      </c>
      <c r="D25" s="7">
        <f>$D$13</f>
        <v>4</v>
      </c>
      <c r="E25" s="18" t="s">
        <v>176</v>
      </c>
      <c r="F25" s="10" t="s">
        <v>285</v>
      </c>
      <c r="G25" s="10" t="s">
        <v>15</v>
      </c>
      <c r="H25" s="18" t="s">
        <v>30</v>
      </c>
      <c r="I25" s="8" t="s">
        <v>54</v>
      </c>
    </row>
    <row r="26" spans="2:9" s="19" customFormat="1" ht="24" customHeight="1">
      <c r="B26" s="4"/>
      <c r="C26" s="4"/>
      <c r="D26" s="5"/>
      <c r="E26" s="86" t="s">
        <v>777</v>
      </c>
      <c r="F26" s="86"/>
      <c r="G26" s="86"/>
      <c r="H26" s="86"/>
      <c r="I26" s="86"/>
    </row>
    <row r="27" spans="2:9" s="19" customFormat="1" ht="73.900000000000006" customHeight="1">
      <c r="B27" s="6">
        <v>10</v>
      </c>
      <c r="C27" s="46" t="str">
        <f>CONCATENATE(LEFT(DAY(CT!D22),2),"-",LEFT(DAY(CT!H22),2)," Kasım")</f>
        <v>18-22 Kasım</v>
      </c>
      <c r="D27" s="7">
        <f>$D$13</f>
        <v>4</v>
      </c>
      <c r="E27" s="18" t="s">
        <v>177</v>
      </c>
      <c r="F27" s="10" t="s">
        <v>286</v>
      </c>
      <c r="G27" s="10" t="s">
        <v>15</v>
      </c>
      <c r="H27" s="18" t="s">
        <v>30</v>
      </c>
      <c r="I27" s="8" t="s">
        <v>32</v>
      </c>
    </row>
    <row r="28" spans="2:9" s="19" customFormat="1" ht="72.75" customHeight="1">
      <c r="B28" s="6">
        <v>11</v>
      </c>
      <c r="C28" s="46" t="str">
        <f>CONCATENATE(LEFT(DAY(CT!D23),2),"-",LEFT(DAY(CT!H23),2)," Kasım")</f>
        <v>25-29 Kasım</v>
      </c>
      <c r="D28" s="7">
        <f>$D$13</f>
        <v>4</v>
      </c>
      <c r="E28" s="18" t="s">
        <v>177</v>
      </c>
      <c r="F28" s="10" t="s">
        <v>297</v>
      </c>
      <c r="G28" s="10" t="s">
        <v>15</v>
      </c>
      <c r="H28" s="18" t="s">
        <v>30</v>
      </c>
      <c r="I28" s="8" t="s">
        <v>53</v>
      </c>
    </row>
    <row r="29" spans="2:9" s="19" customFormat="1" ht="5.0999999999999996" customHeight="1">
      <c r="B29" s="80"/>
      <c r="C29" s="80"/>
      <c r="D29" s="80"/>
      <c r="E29" s="80"/>
      <c r="F29" s="80"/>
      <c r="G29" s="80"/>
      <c r="H29" s="80"/>
      <c r="I29" s="80"/>
    </row>
    <row r="30" spans="2:9" s="19" customFormat="1" ht="25.15" customHeight="1">
      <c r="B30" s="85" t="s">
        <v>19</v>
      </c>
      <c r="C30" s="85"/>
      <c r="D30" s="85"/>
      <c r="E30" s="85"/>
      <c r="F30" s="85"/>
      <c r="G30" s="85"/>
      <c r="H30" s="85"/>
      <c r="I30" s="85"/>
    </row>
    <row r="31" spans="2:9" s="19" customFormat="1" ht="120">
      <c r="B31" s="6">
        <v>12</v>
      </c>
      <c r="C31" s="46" t="str">
        <f>CONCATENATE(LEFT(DAY(CT!D27),2),"-",LEFT(DAY(CT!H27),2)," Aralık")</f>
        <v>2-6 Aralık</v>
      </c>
      <c r="D31" s="7">
        <f>$D$13</f>
        <v>4</v>
      </c>
      <c r="E31" s="18" t="s">
        <v>177</v>
      </c>
      <c r="F31" s="10" t="s">
        <v>298</v>
      </c>
      <c r="G31" s="10" t="s">
        <v>15</v>
      </c>
      <c r="H31" s="18" t="s">
        <v>30</v>
      </c>
      <c r="I31" s="8" t="s">
        <v>40</v>
      </c>
    </row>
    <row r="32" spans="2:9" s="19" customFormat="1" ht="60">
      <c r="B32" s="6">
        <v>13</v>
      </c>
      <c r="C32" s="46" t="str">
        <f>CONCATENATE(LEFT(DAY(CT!D28),2),"-",LEFT(DAY(CT!H28),2)," Aralık")</f>
        <v>9-13 Aralık</v>
      </c>
      <c r="D32" s="7">
        <f>$D$13</f>
        <v>4</v>
      </c>
      <c r="E32" s="18" t="s">
        <v>178</v>
      </c>
      <c r="F32" s="10" t="s">
        <v>299</v>
      </c>
      <c r="G32" s="10" t="s">
        <v>15</v>
      </c>
      <c r="H32" s="18" t="s">
        <v>30</v>
      </c>
      <c r="I32" s="8"/>
    </row>
    <row r="33" spans="2:9" s="19" customFormat="1" ht="60">
      <c r="B33" s="6">
        <v>14</v>
      </c>
      <c r="C33" s="46" t="str">
        <f>CONCATENATE(LEFT(DAY(CT!D29),2),"-",LEFT(DAY(CT!H29),2)," Aralık")</f>
        <v>16-20 Aralık</v>
      </c>
      <c r="D33" s="7">
        <f>$D$13</f>
        <v>4</v>
      </c>
      <c r="E33" s="18" t="s">
        <v>177</v>
      </c>
      <c r="F33" s="10" t="s">
        <v>167</v>
      </c>
      <c r="G33" s="10" t="s">
        <v>15</v>
      </c>
      <c r="H33" s="18" t="s">
        <v>30</v>
      </c>
      <c r="I33" s="8" t="s">
        <v>41</v>
      </c>
    </row>
    <row r="34" spans="2:9" s="19" customFormat="1" ht="60">
      <c r="B34" s="6">
        <v>15</v>
      </c>
      <c r="C34" s="46" t="str">
        <f>CONCATENATE(LEFT(DAY(CT!D30),2),"-",LEFT(DAY(CT!H30),2)," Aralık")</f>
        <v>23-27 Aralık</v>
      </c>
      <c r="D34" s="7">
        <f>$D$13</f>
        <v>4</v>
      </c>
      <c r="E34" s="18" t="s">
        <v>177</v>
      </c>
      <c r="F34" s="10" t="s">
        <v>167</v>
      </c>
      <c r="G34" s="10" t="s">
        <v>15</v>
      </c>
      <c r="H34" s="18" t="s">
        <v>30</v>
      </c>
      <c r="I34" s="8"/>
    </row>
    <row r="35" spans="2:9" s="19" customFormat="1" ht="5.0999999999999996" customHeight="1">
      <c r="B35" s="80"/>
      <c r="C35" s="80"/>
      <c r="D35" s="80"/>
      <c r="E35" s="80"/>
      <c r="F35" s="80"/>
      <c r="G35" s="80"/>
      <c r="H35" s="80"/>
      <c r="I35" s="80"/>
    </row>
    <row r="36" spans="2:9" s="19" customFormat="1" ht="28.15" customHeight="1">
      <c r="B36" s="85" t="s">
        <v>20</v>
      </c>
      <c r="C36" s="85"/>
      <c r="D36" s="85"/>
      <c r="E36" s="85"/>
      <c r="F36" s="85"/>
      <c r="G36" s="85"/>
      <c r="H36" s="85"/>
      <c r="I36" s="85"/>
    </row>
    <row r="37" spans="2:9" s="19" customFormat="1" ht="60">
      <c r="B37" s="6">
        <v>16</v>
      </c>
      <c r="C37" s="46" t="str">
        <f>CONCATENATE(LEFT(DAY(CT!D34),2),"-",LEFT(DAY(CT!H34),2)," Ocak")</f>
        <v>30-3 Ocak</v>
      </c>
      <c r="D37" s="7">
        <f>$D$13</f>
        <v>4</v>
      </c>
      <c r="E37" s="18" t="s">
        <v>179</v>
      </c>
      <c r="F37" s="10" t="s">
        <v>300</v>
      </c>
      <c r="G37" s="10" t="s">
        <v>15</v>
      </c>
      <c r="H37" s="18" t="s">
        <v>30</v>
      </c>
      <c r="I37" s="8" t="s">
        <v>21</v>
      </c>
    </row>
    <row r="38" spans="2:9" s="19" customFormat="1" ht="60">
      <c r="B38" s="6">
        <v>17</v>
      </c>
      <c r="C38" s="46" t="str">
        <f>CONCATENATE(LEFT(DAY(CT!D35),2),"-",LEFT(DAY(CT!H35),2)," Ocak")</f>
        <v>6-10 Ocak</v>
      </c>
      <c r="D38" s="7">
        <f>$D$13</f>
        <v>4</v>
      </c>
      <c r="E38" s="18" t="s">
        <v>177</v>
      </c>
      <c r="F38" s="10" t="s">
        <v>168</v>
      </c>
      <c r="G38" s="10" t="s">
        <v>15</v>
      </c>
      <c r="H38" s="18" t="s">
        <v>30</v>
      </c>
      <c r="I38" s="8" t="s">
        <v>42</v>
      </c>
    </row>
    <row r="39" spans="2:9" s="19" customFormat="1" ht="60">
      <c r="B39" s="6">
        <v>18</v>
      </c>
      <c r="C39" s="46" t="str">
        <f>CONCATENATE(LEFT(DAY(CT!D36),2),"-",LEFT(DAY(CT!H36),2)," Ocak")</f>
        <v>13-17 Ocak</v>
      </c>
      <c r="D39" s="7">
        <f>$D$13</f>
        <v>4</v>
      </c>
      <c r="E39" s="18" t="s">
        <v>177</v>
      </c>
      <c r="F39" s="10" t="s">
        <v>168</v>
      </c>
      <c r="G39" s="10" t="s">
        <v>15</v>
      </c>
      <c r="H39" s="18" t="s">
        <v>30</v>
      </c>
      <c r="I39" s="8" t="s">
        <v>34</v>
      </c>
    </row>
    <row r="40" spans="2:9" s="19" customFormat="1" ht="24" customHeight="1">
      <c r="B40" s="4"/>
      <c r="C40" s="4"/>
      <c r="D40" s="5"/>
      <c r="E40" s="83" t="s">
        <v>33</v>
      </c>
      <c r="F40" s="83"/>
      <c r="G40" s="83"/>
      <c r="H40" s="83"/>
      <c r="I40" s="83"/>
    </row>
    <row r="41" spans="2:9" s="19" customFormat="1" ht="24" customHeight="1">
      <c r="B41" s="4"/>
      <c r="C41" s="4"/>
      <c r="D41" s="5"/>
      <c r="E41" s="83" t="s">
        <v>33</v>
      </c>
      <c r="F41" s="83"/>
      <c r="G41" s="83"/>
      <c r="H41" s="83"/>
      <c r="I41" s="83"/>
    </row>
    <row r="42" spans="2:9" s="19" customFormat="1" ht="5.0999999999999996" customHeight="1" thickBot="1">
      <c r="B42" s="11"/>
      <c r="C42" s="11"/>
      <c r="D42" s="12"/>
      <c r="E42" s="16"/>
      <c r="F42" s="13"/>
      <c r="G42" s="13"/>
      <c r="H42" s="13"/>
      <c r="I42" s="13"/>
    </row>
    <row r="43" spans="2:9" s="19" customFormat="1" ht="33.6" customHeight="1" thickBot="1">
      <c r="B43" s="87" t="s">
        <v>778</v>
      </c>
      <c r="C43" s="87"/>
      <c r="D43" s="87"/>
      <c r="E43" s="87"/>
      <c r="F43" s="87"/>
      <c r="G43" s="87"/>
      <c r="H43" s="87"/>
      <c r="I43" s="88"/>
    </row>
    <row r="44" spans="2:9" s="19" customFormat="1" ht="5.0999999999999996" customHeight="1">
      <c r="B44" s="11"/>
      <c r="C44" s="11"/>
      <c r="D44" s="12"/>
      <c r="E44" s="16"/>
      <c r="F44" s="13"/>
      <c r="G44" s="13"/>
      <c r="H44" s="13"/>
      <c r="I44" s="13"/>
    </row>
    <row r="45" spans="2:9" s="19" customFormat="1" ht="26.45" customHeight="1">
      <c r="B45" s="85" t="s">
        <v>22</v>
      </c>
      <c r="C45" s="85"/>
      <c r="D45" s="85"/>
      <c r="E45" s="85"/>
      <c r="F45" s="85"/>
      <c r="G45" s="85"/>
      <c r="H45" s="85"/>
      <c r="I45" s="85"/>
    </row>
    <row r="46" spans="2:9" s="19" customFormat="1" ht="60">
      <c r="B46" s="6">
        <v>19</v>
      </c>
      <c r="C46" s="46" t="str">
        <f>CONCATENATE(LEFT(DAY(CT!L6),2),"-",LEFT(DAY(CT!P6),2)," Şubat")</f>
        <v>3-7 Şubat</v>
      </c>
      <c r="D46" s="7">
        <f>$D$13</f>
        <v>4</v>
      </c>
      <c r="E46" s="18" t="s">
        <v>180</v>
      </c>
      <c r="F46" s="10" t="s">
        <v>169</v>
      </c>
      <c r="G46" s="10" t="s">
        <v>15</v>
      </c>
      <c r="H46" s="18" t="s">
        <v>30</v>
      </c>
      <c r="I46" s="8" t="s">
        <v>23</v>
      </c>
    </row>
    <row r="47" spans="2:9" s="19" customFormat="1" ht="60">
      <c r="B47" s="6">
        <v>20</v>
      </c>
      <c r="C47" s="46" t="str">
        <f>CONCATENATE(LEFT(DAY(CT!L7),2),"-",LEFT(DAY(CT!P7),2)," Şubat")</f>
        <v>10-14 Şubat</v>
      </c>
      <c r="D47" s="7">
        <f>$D$13</f>
        <v>4</v>
      </c>
      <c r="E47" s="18" t="s">
        <v>181</v>
      </c>
      <c r="F47" s="10" t="s">
        <v>301</v>
      </c>
      <c r="G47" s="10" t="s">
        <v>15</v>
      </c>
      <c r="H47" s="18" t="s">
        <v>30</v>
      </c>
      <c r="I47" s="8" t="s">
        <v>43</v>
      </c>
    </row>
    <row r="48" spans="2:9" s="19" customFormat="1" ht="60">
      <c r="B48" s="6">
        <v>21</v>
      </c>
      <c r="C48" s="46" t="str">
        <f>CONCATENATE(LEFT(DAY(CT!L8),2),"-",LEFT(DAY(CT!P8),2)," Şubat")</f>
        <v>17-21 Şubat</v>
      </c>
      <c r="D48" s="7">
        <f>$D$13</f>
        <v>4</v>
      </c>
      <c r="E48" s="18" t="s">
        <v>182</v>
      </c>
      <c r="F48" s="10" t="s">
        <v>302</v>
      </c>
      <c r="G48" s="10" t="s">
        <v>15</v>
      </c>
      <c r="H48" s="18" t="s">
        <v>30</v>
      </c>
      <c r="I48" s="8"/>
    </row>
    <row r="49" spans="2:9" s="19" customFormat="1" ht="60">
      <c r="B49" s="6">
        <v>22</v>
      </c>
      <c r="C49" s="46" t="str">
        <f>CONCATENATE(LEFT(DAY(CT!L9),2),"-",LEFT(DAY(CT!P9),2)," Mart")</f>
        <v>24-28 Mart</v>
      </c>
      <c r="D49" s="7">
        <f>$D$13</f>
        <v>4</v>
      </c>
      <c r="E49" s="18" t="s">
        <v>186</v>
      </c>
      <c r="F49" s="10" t="s">
        <v>303</v>
      </c>
      <c r="G49" s="10" t="s">
        <v>15</v>
      </c>
      <c r="H49" s="18" t="s">
        <v>30</v>
      </c>
      <c r="I49" s="8"/>
    </row>
    <row r="50" spans="2:9" s="19" customFormat="1" ht="5.0999999999999996" customHeight="1">
      <c r="B50" s="89"/>
      <c r="C50" s="89"/>
      <c r="D50" s="89"/>
      <c r="E50" s="89"/>
      <c r="F50" s="89"/>
      <c r="G50" s="89"/>
      <c r="H50" s="89"/>
      <c r="I50" s="89"/>
    </row>
    <row r="51" spans="2:9" s="19" customFormat="1" ht="26.45" customHeight="1">
      <c r="B51" s="85" t="s">
        <v>24</v>
      </c>
      <c r="C51" s="85"/>
      <c r="D51" s="85"/>
      <c r="E51" s="85"/>
      <c r="F51" s="85"/>
      <c r="G51" s="85"/>
      <c r="H51" s="85"/>
      <c r="I51" s="85"/>
    </row>
    <row r="52" spans="2:9" s="19" customFormat="1" ht="60">
      <c r="B52" s="6">
        <v>23</v>
      </c>
      <c r="C52" s="46" t="str">
        <f>CONCATENATE(LEFT(DAY(CT!L13),2),"-",LEFT(DAY(CT!P13),2)," Mart")</f>
        <v>3-7 Mart</v>
      </c>
      <c r="D52" s="7">
        <f>$D$13</f>
        <v>4</v>
      </c>
      <c r="E52" s="18" t="s">
        <v>187</v>
      </c>
      <c r="F52" s="10" t="s">
        <v>304</v>
      </c>
      <c r="G52" s="10" t="s">
        <v>15</v>
      </c>
      <c r="H52" s="18" t="s">
        <v>30</v>
      </c>
      <c r="I52" s="8" t="s">
        <v>45</v>
      </c>
    </row>
    <row r="53" spans="2:9" s="19" customFormat="1" ht="90">
      <c r="B53" s="6">
        <v>24</v>
      </c>
      <c r="C53" s="46" t="str">
        <f>CONCATENATE(LEFT(DAY(CT!L14),2),"-",LEFT(DAY(CT!P14),2)," Mart")</f>
        <v>10-14 Mart</v>
      </c>
      <c r="D53" s="7">
        <f>$D$13</f>
        <v>4</v>
      </c>
      <c r="E53" s="18" t="s">
        <v>188</v>
      </c>
      <c r="F53" s="10" t="s">
        <v>305</v>
      </c>
      <c r="G53" s="10" t="s">
        <v>15</v>
      </c>
      <c r="H53" s="18" t="s">
        <v>30</v>
      </c>
      <c r="I53" s="8" t="s">
        <v>44</v>
      </c>
    </row>
    <row r="54" spans="2:9" s="19" customFormat="1" ht="60">
      <c r="B54" s="6">
        <v>25</v>
      </c>
      <c r="C54" s="46" t="str">
        <f>CONCATENATE(LEFT(DAY(CT!L15),2),"-",LEFT(DAY(CT!P15),2)," Mart")</f>
        <v>17-21 Mart</v>
      </c>
      <c r="D54" s="7">
        <f>$D$13</f>
        <v>4</v>
      </c>
      <c r="E54" s="18" t="s">
        <v>189</v>
      </c>
      <c r="F54" s="10" t="s">
        <v>183</v>
      </c>
      <c r="G54" s="10" t="s">
        <v>15</v>
      </c>
      <c r="H54" s="18" t="s">
        <v>30</v>
      </c>
      <c r="I54" s="8" t="s">
        <v>48</v>
      </c>
    </row>
    <row r="55" spans="2:9" s="19" customFormat="1" ht="60">
      <c r="B55" s="6">
        <v>26</v>
      </c>
      <c r="C55" s="46" t="str">
        <f>CONCATENATE(LEFT(DAY(CT!L16),2),"-",LEFT(DAY(CT!P16),2)," Mart")</f>
        <v>24-28 Mart</v>
      </c>
      <c r="D55" s="7">
        <f>$D$13</f>
        <v>4</v>
      </c>
      <c r="E55" s="18" t="s">
        <v>177</v>
      </c>
      <c r="F55" s="10" t="s">
        <v>306</v>
      </c>
      <c r="G55" s="10" t="s">
        <v>15</v>
      </c>
      <c r="H55" s="18" t="s">
        <v>30</v>
      </c>
      <c r="I55" s="8" t="s">
        <v>46</v>
      </c>
    </row>
    <row r="56" spans="2:9" s="19" customFormat="1" ht="5.0999999999999996" customHeight="1">
      <c r="B56" s="89"/>
      <c r="C56" s="89"/>
      <c r="D56" s="89"/>
      <c r="E56" s="89"/>
      <c r="F56" s="89"/>
      <c r="G56" s="89"/>
      <c r="H56" s="89"/>
      <c r="I56" s="89"/>
    </row>
    <row r="57" spans="2:9" s="19" customFormat="1" ht="27" customHeight="1">
      <c r="B57" s="84" t="s">
        <v>25</v>
      </c>
      <c r="C57" s="84"/>
      <c r="D57" s="84"/>
      <c r="E57" s="84"/>
      <c r="F57" s="84"/>
      <c r="G57" s="84"/>
      <c r="H57" s="84"/>
      <c r="I57" s="84"/>
    </row>
    <row r="58" spans="2:9" s="19" customFormat="1" ht="27" customHeight="1">
      <c r="B58" s="4"/>
      <c r="C58" s="4"/>
      <c r="D58" s="5"/>
      <c r="E58" s="86" t="s">
        <v>779</v>
      </c>
      <c r="F58" s="86"/>
      <c r="G58" s="86"/>
      <c r="H58" s="86"/>
      <c r="I58" s="86"/>
    </row>
    <row r="59" spans="2:9" s="19" customFormat="1" ht="60">
      <c r="B59" s="6">
        <v>27</v>
      </c>
      <c r="C59" s="46" t="str">
        <f>CONCATENATE(LEFT(DAY(CT!L21),2),"-",LEFT(DAY(CT!P21),2)," Nisan")</f>
        <v>7-11 Nisan</v>
      </c>
      <c r="D59" s="7">
        <f>$D$13</f>
        <v>4</v>
      </c>
      <c r="E59" s="18" t="s">
        <v>190</v>
      </c>
      <c r="F59" s="10" t="s">
        <v>307</v>
      </c>
      <c r="G59" s="10" t="s">
        <v>15</v>
      </c>
      <c r="H59" s="18" t="s">
        <v>30</v>
      </c>
      <c r="I59" s="8"/>
    </row>
    <row r="60" spans="2:9" ht="60">
      <c r="B60" s="6">
        <v>28</v>
      </c>
      <c r="C60" s="46" t="str">
        <f>CONCATENATE(LEFT(DAY(CT!L22),2),"-",LEFT(DAY(CT!P22),2)," Nisan")</f>
        <v>14-18 Nisan</v>
      </c>
      <c r="D60" s="7">
        <f>$D$13</f>
        <v>4</v>
      </c>
      <c r="E60" s="18" t="s">
        <v>177</v>
      </c>
      <c r="F60" s="10" t="s">
        <v>308</v>
      </c>
      <c r="G60" s="10" t="s">
        <v>15</v>
      </c>
      <c r="H60" s="18" t="s">
        <v>30</v>
      </c>
      <c r="I60" s="8" t="s">
        <v>26</v>
      </c>
    </row>
    <row r="61" spans="2:9" s="19" customFormat="1" ht="60">
      <c r="B61" s="6">
        <v>29</v>
      </c>
      <c r="C61" s="46" t="str">
        <f>CONCATENATE(LEFT(DAY(CT!L23),2),"-",LEFT(DAY(CT!P23),2)," Nisan")</f>
        <v>21-25 Nisan</v>
      </c>
      <c r="D61" s="7">
        <f>$D$13</f>
        <v>4</v>
      </c>
      <c r="E61" s="18" t="s">
        <v>191</v>
      </c>
      <c r="F61" s="10" t="s">
        <v>309</v>
      </c>
      <c r="G61" s="10" t="s">
        <v>15</v>
      </c>
      <c r="H61" s="18" t="s">
        <v>30</v>
      </c>
      <c r="I61" s="8" t="s">
        <v>35</v>
      </c>
    </row>
    <row r="62" spans="2:9" s="19" customFormat="1" ht="60">
      <c r="B62" s="6">
        <v>30</v>
      </c>
      <c r="C62" s="46" t="str">
        <f>CONCATENATE(LEFT(DAY(CT!L24),2),"-",LEFT(DAY(CT!P24),2)," Nisan")</f>
        <v>28-2 Nisan</v>
      </c>
      <c r="D62" s="7">
        <f>$D$13</f>
        <v>4</v>
      </c>
      <c r="E62" s="18" t="s">
        <v>177</v>
      </c>
      <c r="F62" s="10" t="s">
        <v>310</v>
      </c>
      <c r="G62" s="10" t="s">
        <v>15</v>
      </c>
      <c r="H62" s="18" t="s">
        <v>30</v>
      </c>
      <c r="I62" s="8" t="s">
        <v>634</v>
      </c>
    </row>
    <row r="63" spans="2:9" s="19" customFormat="1" ht="5.0999999999999996" customHeight="1">
      <c r="B63" s="89"/>
      <c r="C63" s="89"/>
      <c r="D63" s="89"/>
      <c r="E63" s="89"/>
      <c r="F63" s="89"/>
      <c r="G63" s="89"/>
      <c r="H63" s="89"/>
      <c r="I63" s="89"/>
    </row>
    <row r="64" spans="2:9" s="19" customFormat="1" ht="28.9" customHeight="1">
      <c r="B64" s="85" t="s">
        <v>27</v>
      </c>
      <c r="C64" s="85"/>
      <c r="D64" s="85"/>
      <c r="E64" s="85"/>
      <c r="F64" s="85"/>
      <c r="G64" s="85"/>
      <c r="H64" s="85"/>
      <c r="I64" s="85"/>
    </row>
    <row r="65" spans="2:9" ht="75">
      <c r="B65" s="6">
        <v>31</v>
      </c>
      <c r="C65" s="46" t="str">
        <f>CONCATENATE(LEFT(DAY(CT!L27),2),"-",LEFT(DAY(CT!P27),2)," Mayıs")</f>
        <v>5-9 Mayıs</v>
      </c>
      <c r="D65" s="7">
        <f>$D$13</f>
        <v>4</v>
      </c>
      <c r="E65" s="18" t="s">
        <v>192</v>
      </c>
      <c r="F65" s="10" t="s">
        <v>311</v>
      </c>
      <c r="G65" s="10" t="s">
        <v>15</v>
      </c>
      <c r="H65" s="18" t="s">
        <v>30</v>
      </c>
      <c r="I65" s="8"/>
    </row>
    <row r="66" spans="2:9" ht="60">
      <c r="B66" s="6">
        <v>32</v>
      </c>
      <c r="C66" s="46" t="str">
        <f>CONCATENATE(LEFT(DAY(CT!L28),2),"-",LEFT(DAY(CT!P28),2)," Mayıs")</f>
        <v>12-16 Mayıs</v>
      </c>
      <c r="D66" s="7">
        <f>$D$13</f>
        <v>4</v>
      </c>
      <c r="E66" s="18" t="s">
        <v>193</v>
      </c>
      <c r="F66" s="10" t="s">
        <v>312</v>
      </c>
      <c r="G66" s="10" t="s">
        <v>15</v>
      </c>
      <c r="H66" s="18" t="s">
        <v>30</v>
      </c>
      <c r="I66" s="8"/>
    </row>
    <row r="67" spans="2:9" ht="75">
      <c r="B67" s="6">
        <v>33</v>
      </c>
      <c r="C67" s="46" t="str">
        <f>CONCATENATE(LEFT(DAY(CT!L29),2),"-",LEFT(DAY(CT!P29),2)," Mayıs")</f>
        <v>19-23 Mayıs</v>
      </c>
      <c r="D67" s="7">
        <f>$D$13</f>
        <v>4</v>
      </c>
      <c r="E67" s="18" t="s">
        <v>194</v>
      </c>
      <c r="F67" s="10" t="s">
        <v>184</v>
      </c>
      <c r="G67" s="10" t="s">
        <v>15</v>
      </c>
      <c r="H67" s="18" t="s">
        <v>30</v>
      </c>
      <c r="I67" s="8" t="s">
        <v>36</v>
      </c>
    </row>
    <row r="68" spans="2:9" ht="60">
      <c r="B68" s="6">
        <v>34</v>
      </c>
      <c r="C68" s="46" t="str">
        <f>CONCATENATE(LEFT(DAY(CT!L30),2),"-",LEFT(DAY(CT!P30),2)," Mayıs")</f>
        <v>26-30 Mayıs</v>
      </c>
      <c r="D68" s="7">
        <f>$D$13</f>
        <v>4</v>
      </c>
      <c r="E68" s="18" t="s">
        <v>177</v>
      </c>
      <c r="F68" s="10" t="s">
        <v>185</v>
      </c>
      <c r="G68" s="10" t="s">
        <v>15</v>
      </c>
      <c r="H68" s="18" t="s">
        <v>30</v>
      </c>
      <c r="I68" s="8" t="s">
        <v>21</v>
      </c>
    </row>
    <row r="69" spans="2:9" ht="5.0999999999999996" customHeight="1">
      <c r="B69" s="89"/>
      <c r="C69" s="89"/>
      <c r="D69" s="89"/>
      <c r="E69" s="89"/>
      <c r="F69" s="89"/>
      <c r="G69" s="89"/>
      <c r="H69" s="89"/>
      <c r="I69" s="89"/>
    </row>
    <row r="70" spans="2:9" ht="27.6" customHeight="1">
      <c r="B70" s="85" t="s">
        <v>28</v>
      </c>
      <c r="C70" s="85"/>
      <c r="D70" s="85"/>
      <c r="E70" s="85"/>
      <c r="F70" s="85"/>
      <c r="G70" s="85"/>
      <c r="H70" s="85"/>
      <c r="I70" s="85"/>
    </row>
    <row r="71" spans="2:9" ht="60">
      <c r="B71" s="6">
        <v>35</v>
      </c>
      <c r="C71" s="46" t="str">
        <f>CONCATENATE(LEFT(DAY(CT!L34),2),"-",LEFT(DAY(CT!P34),2)," Haz.")</f>
        <v>2-6 Haz.</v>
      </c>
      <c r="D71" s="7">
        <f>$D$13</f>
        <v>4</v>
      </c>
      <c r="E71" s="18" t="s">
        <v>195</v>
      </c>
      <c r="F71" s="10" t="s">
        <v>313</v>
      </c>
      <c r="G71" s="10" t="s">
        <v>15</v>
      </c>
      <c r="H71" s="18" t="s">
        <v>30</v>
      </c>
      <c r="I71" s="8" t="s">
        <v>773</v>
      </c>
    </row>
    <row r="72" spans="2:9" ht="60">
      <c r="B72" s="6">
        <v>36</v>
      </c>
      <c r="C72" s="46" t="str">
        <f>CONCATENATE(LEFT(DAY(CT!L35),2),"-",LEFT(DAY(CT!P35),2)," Haz.")</f>
        <v>9-13 Haz.</v>
      </c>
      <c r="D72" s="7">
        <f>$D$13</f>
        <v>4</v>
      </c>
      <c r="E72" s="18" t="s">
        <v>177</v>
      </c>
      <c r="F72" s="10" t="s">
        <v>314</v>
      </c>
      <c r="G72" s="10" t="s">
        <v>15</v>
      </c>
      <c r="H72" s="18" t="s">
        <v>30</v>
      </c>
      <c r="I72" s="8" t="s">
        <v>773</v>
      </c>
    </row>
    <row r="73" spans="2:9" ht="60">
      <c r="B73" s="6">
        <v>37</v>
      </c>
      <c r="C73" s="46" t="str">
        <f>CONCATENATE(LEFT(DAY(CT!L36),2),"-",LEFT(DAY(CT!P36),2)," Haz.")</f>
        <v>16-20 Haz.</v>
      </c>
      <c r="D73" s="7">
        <f>$D$13</f>
        <v>4</v>
      </c>
      <c r="E73" s="18" t="s">
        <v>177</v>
      </c>
      <c r="F73" s="10" t="s">
        <v>314</v>
      </c>
      <c r="G73" s="10" t="s">
        <v>15</v>
      </c>
      <c r="H73" s="18" t="s">
        <v>30</v>
      </c>
      <c r="I73" s="8" t="s">
        <v>29</v>
      </c>
    </row>
    <row r="74" spans="2:9" ht="19.899999999999999" customHeight="1">
      <c r="B74" s="4"/>
      <c r="C74" s="4"/>
      <c r="D74" s="5"/>
      <c r="E74" s="83" t="s">
        <v>780</v>
      </c>
      <c r="F74" s="83"/>
      <c r="G74" s="83"/>
      <c r="H74" s="83"/>
      <c r="I74" s="83"/>
    </row>
    <row r="75" spans="2:9" ht="21.6" customHeight="1">
      <c r="B75" s="4"/>
      <c r="C75" s="4"/>
      <c r="D75" s="5"/>
      <c r="E75" s="83"/>
      <c r="F75" s="83"/>
      <c r="G75" s="83"/>
      <c r="H75" s="83"/>
      <c r="I75" s="83"/>
    </row>
    <row r="76" spans="2:9" ht="9.9499999999999993" customHeight="1">
      <c r="B76" s="80"/>
      <c r="C76" s="80"/>
      <c r="D76" s="80"/>
      <c r="E76" s="80"/>
      <c r="F76" s="80"/>
      <c r="G76" s="80"/>
      <c r="H76" s="80"/>
      <c r="I76" s="80"/>
    </row>
    <row r="77" spans="2:9">
      <c r="B77" s="100" t="s">
        <v>49</v>
      </c>
      <c r="C77" s="100"/>
      <c r="D77" s="100"/>
      <c r="E77" s="100"/>
      <c r="F77" s="100"/>
      <c r="G77" s="100"/>
      <c r="H77" s="100"/>
      <c r="I77" s="100"/>
    </row>
    <row r="78" spans="2:9" ht="16.149999999999999" customHeight="1">
      <c r="B78" s="100"/>
      <c r="C78" s="100"/>
      <c r="D78" s="100"/>
      <c r="E78" s="100"/>
      <c r="F78" s="100"/>
      <c r="G78" s="100"/>
      <c r="H78" s="100"/>
      <c r="I78" s="100"/>
    </row>
    <row r="79" spans="2:9" ht="9.9499999999999993" customHeight="1">
      <c r="B79" s="101"/>
      <c r="C79" s="101"/>
      <c r="D79" s="101"/>
      <c r="E79" s="101"/>
      <c r="F79" s="101"/>
      <c r="G79" s="101"/>
      <c r="H79" s="101"/>
      <c r="I79" s="101"/>
    </row>
    <row r="80" spans="2:9" ht="19.899999999999999" customHeight="1">
      <c r="B80" s="99" t="s">
        <v>50</v>
      </c>
      <c r="C80" s="99"/>
      <c r="D80" s="99"/>
      <c r="E80" s="99"/>
      <c r="F80" s="99"/>
      <c r="G80" s="99"/>
      <c r="H80" s="99"/>
      <c r="I80" s="99"/>
    </row>
    <row r="81" spans="2:9" ht="19.899999999999999" customHeight="1">
      <c r="B81" s="90"/>
      <c r="C81" s="91"/>
      <c r="D81" s="91"/>
      <c r="E81" s="91"/>
      <c r="F81" s="91"/>
      <c r="G81" s="91"/>
      <c r="H81" s="91"/>
      <c r="I81" s="92"/>
    </row>
    <row r="82" spans="2:9" ht="19.899999999999999" customHeight="1">
      <c r="B82" s="93"/>
      <c r="C82" s="94"/>
      <c r="D82" s="94"/>
      <c r="E82" s="94"/>
      <c r="F82" s="94"/>
      <c r="G82" s="94"/>
      <c r="H82" s="94"/>
      <c r="I82" s="95"/>
    </row>
    <row r="83" spans="2:9" ht="19.899999999999999" customHeight="1">
      <c r="B83" s="93"/>
      <c r="C83" s="94"/>
      <c r="D83" s="94"/>
      <c r="E83" s="94"/>
      <c r="F83" s="94"/>
      <c r="G83" s="94"/>
      <c r="H83" s="94"/>
      <c r="I83" s="95"/>
    </row>
    <row r="84" spans="2:9" ht="19.899999999999999" customHeight="1">
      <c r="B84" s="93"/>
      <c r="C84" s="94"/>
      <c r="D84" s="94"/>
      <c r="E84" s="94"/>
      <c r="F84" s="94"/>
      <c r="G84" s="94"/>
      <c r="H84" s="94"/>
      <c r="I84" s="95"/>
    </row>
    <row r="85" spans="2:9" ht="19.899999999999999" customHeight="1">
      <c r="B85" s="93"/>
      <c r="C85" s="94"/>
      <c r="D85" s="94"/>
      <c r="E85" s="94"/>
      <c r="F85" s="94"/>
      <c r="G85" s="94"/>
      <c r="H85" s="94"/>
      <c r="I85" s="95"/>
    </row>
    <row r="86" spans="2:9" ht="19.899999999999999" customHeight="1">
      <c r="B86" s="93"/>
      <c r="C86" s="94"/>
      <c r="D86" s="94"/>
      <c r="E86" s="94"/>
      <c r="F86" s="94"/>
      <c r="G86" s="94"/>
      <c r="H86" s="94"/>
      <c r="I86" s="95"/>
    </row>
    <row r="87" spans="2:9" ht="19.899999999999999" customHeight="1">
      <c r="B87" s="93"/>
      <c r="C87" s="94"/>
      <c r="D87" s="94"/>
      <c r="E87" s="94"/>
      <c r="F87" s="94"/>
      <c r="G87" s="94"/>
      <c r="H87" s="94"/>
      <c r="I87" s="95"/>
    </row>
    <row r="88" spans="2:9" ht="15" customHeight="1">
      <c r="B88" s="96"/>
      <c r="C88" s="97"/>
      <c r="D88" s="97"/>
      <c r="E88" s="97"/>
      <c r="F88" s="97"/>
      <c r="G88" s="97"/>
      <c r="H88" s="97"/>
      <c r="I88" s="98"/>
    </row>
    <row r="89" spans="2:9" ht="110.1" customHeight="1">
      <c r="B89" s="71" t="s">
        <v>862</v>
      </c>
      <c r="C89" s="72"/>
      <c r="D89" s="72"/>
      <c r="E89" s="72"/>
      <c r="F89" s="72"/>
      <c r="G89" s="72"/>
      <c r="H89" s="72"/>
      <c r="I89" s="73"/>
    </row>
    <row r="90" spans="2:9" s="19" customFormat="1">
      <c r="C90" s="42"/>
      <c r="E90" s="14"/>
    </row>
    <row r="91" spans="2:9" s="19" customFormat="1">
      <c r="E91" s="14"/>
    </row>
    <row r="92" spans="2:9" s="19" customFormat="1">
      <c r="E92" s="14"/>
    </row>
    <row r="93" spans="2:9" s="19" customFormat="1">
      <c r="E93" s="14"/>
    </row>
    <row r="94" spans="2:9" s="19" customFormat="1">
      <c r="E94" s="14"/>
    </row>
    <row r="95" spans="2:9" s="19" customFormat="1">
      <c r="E95" s="14"/>
    </row>
    <row r="96" spans="2:9" s="19" customFormat="1">
      <c r="E96" s="14"/>
    </row>
    <row r="97" spans="5:5" s="19" customFormat="1">
      <c r="E97" s="14"/>
    </row>
    <row r="98" spans="5:5" s="19" customFormat="1">
      <c r="E98" s="14"/>
    </row>
    <row r="99" spans="5:5" s="19" customFormat="1">
      <c r="E99" s="14"/>
    </row>
    <row r="100" spans="5:5" s="19" customFormat="1">
      <c r="E100" s="14"/>
    </row>
    <row r="101" spans="5:5" s="19" customFormat="1">
      <c r="E101" s="14"/>
    </row>
    <row r="102" spans="5:5" s="19" customFormat="1">
      <c r="E102" s="14"/>
    </row>
    <row r="103" spans="5:5" s="19" customFormat="1">
      <c r="E103" s="14"/>
    </row>
    <row r="104" spans="5:5" s="19" customFormat="1">
      <c r="E104" s="14"/>
    </row>
    <row r="105" spans="5:5" s="19" customFormat="1">
      <c r="E105" s="14"/>
    </row>
    <row r="106" spans="5:5" s="19" customFormat="1">
      <c r="E106" s="14"/>
    </row>
    <row r="107" spans="5:5" s="19" customFormat="1">
      <c r="E107" s="14"/>
    </row>
    <row r="108" spans="5:5" s="19" customFormat="1">
      <c r="E108" s="14"/>
    </row>
    <row r="109" spans="5:5" s="19" customFormat="1">
      <c r="E109" s="14"/>
    </row>
    <row r="110" spans="5:5" s="19" customFormat="1">
      <c r="E110" s="14"/>
    </row>
    <row r="111" spans="5:5" s="19" customFormat="1">
      <c r="E111" s="14"/>
    </row>
    <row r="112" spans="5:5" s="19" customFormat="1">
      <c r="E112" s="14"/>
    </row>
    <row r="113" spans="5:5" s="19" customFormat="1">
      <c r="E113" s="14"/>
    </row>
    <row r="114" spans="5:5" s="19" customFormat="1">
      <c r="E114" s="14"/>
    </row>
    <row r="115" spans="5:5" s="19" customFormat="1">
      <c r="E115" s="14"/>
    </row>
    <row r="116" spans="5:5" s="19" customFormat="1">
      <c r="E116" s="14"/>
    </row>
    <row r="117" spans="5:5" s="19" customFormat="1">
      <c r="E117" s="14"/>
    </row>
    <row r="118" spans="5:5" s="19" customFormat="1">
      <c r="E118" s="14"/>
    </row>
    <row r="119" spans="5:5" s="19" customFormat="1">
      <c r="E119" s="14"/>
    </row>
    <row r="120" spans="5:5" s="19" customFormat="1">
      <c r="E120" s="14"/>
    </row>
    <row r="121" spans="5:5" s="19" customFormat="1">
      <c r="E121" s="14"/>
    </row>
    <row r="122" spans="5:5" s="19" customFormat="1">
      <c r="E122" s="14"/>
    </row>
    <row r="123" spans="5:5" s="19" customFormat="1">
      <c r="E123" s="14"/>
    </row>
    <row r="124" spans="5:5" s="19" customFormat="1">
      <c r="E124" s="14"/>
    </row>
    <row r="125" spans="5:5" s="19" customFormat="1">
      <c r="E125" s="14"/>
    </row>
    <row r="126" spans="5:5" s="19" customFormat="1">
      <c r="E126" s="14"/>
    </row>
    <row r="127" spans="5:5" s="19" customFormat="1">
      <c r="E127" s="14"/>
    </row>
    <row r="128" spans="5:5" s="19" customFormat="1">
      <c r="E128" s="14"/>
    </row>
    <row r="129" spans="5:5" s="19" customFormat="1">
      <c r="E129" s="14"/>
    </row>
    <row r="130" spans="5:5" s="19" customFormat="1">
      <c r="E130" s="14"/>
    </row>
    <row r="131" spans="5:5" s="19" customFormat="1">
      <c r="E131" s="14"/>
    </row>
    <row r="132" spans="5:5" s="19" customFormat="1">
      <c r="E132" s="14"/>
    </row>
    <row r="133" spans="5:5" s="19" customFormat="1">
      <c r="E133" s="14"/>
    </row>
    <row r="134" spans="5:5" s="19" customFormat="1">
      <c r="E134" s="14"/>
    </row>
    <row r="135" spans="5:5" s="19" customFormat="1">
      <c r="E135" s="14"/>
    </row>
    <row r="136" spans="5:5" s="19" customFormat="1">
      <c r="E136" s="14"/>
    </row>
    <row r="137" spans="5:5" s="19" customFormat="1">
      <c r="E137" s="14"/>
    </row>
    <row r="138" spans="5:5" s="19" customFormat="1">
      <c r="E138" s="14"/>
    </row>
    <row r="139" spans="5:5" s="19" customFormat="1">
      <c r="E139" s="14"/>
    </row>
    <row r="140" spans="5:5" s="19" customFormat="1">
      <c r="E140" s="14"/>
    </row>
    <row r="141" spans="5:5" s="19" customFormat="1">
      <c r="E141" s="14"/>
    </row>
    <row r="142" spans="5:5" s="19" customFormat="1">
      <c r="E142" s="14"/>
    </row>
    <row r="143" spans="5:5" s="19" customFormat="1">
      <c r="E143" s="14"/>
    </row>
    <row r="144" spans="5:5" s="19" customFormat="1">
      <c r="E144" s="14"/>
    </row>
    <row r="145" spans="5:5" s="19" customFormat="1">
      <c r="E145" s="14"/>
    </row>
    <row r="146" spans="5:5" s="19" customFormat="1">
      <c r="E146" s="14"/>
    </row>
    <row r="147" spans="5:5" s="19" customFormat="1">
      <c r="E147" s="14"/>
    </row>
    <row r="148" spans="5:5" s="19" customFormat="1">
      <c r="E148" s="14"/>
    </row>
    <row r="149" spans="5:5" s="19" customFormat="1">
      <c r="E149" s="14"/>
    </row>
    <row r="150" spans="5:5" s="19" customFormat="1">
      <c r="E150" s="14"/>
    </row>
    <row r="151" spans="5:5" s="19" customFormat="1">
      <c r="E151" s="14"/>
    </row>
    <row r="152" spans="5:5" s="19" customFormat="1">
      <c r="E152" s="14"/>
    </row>
    <row r="153" spans="5:5" s="19" customFormat="1">
      <c r="E153" s="14"/>
    </row>
    <row r="154" spans="5:5" s="19" customFormat="1">
      <c r="E154" s="14"/>
    </row>
    <row r="155" spans="5:5" s="19" customFormat="1">
      <c r="E155" s="14"/>
    </row>
    <row r="156" spans="5:5" s="19" customFormat="1">
      <c r="E156" s="14"/>
    </row>
    <row r="157" spans="5:5" s="19" customFormat="1">
      <c r="E157" s="14"/>
    </row>
    <row r="158" spans="5:5" s="19" customFormat="1">
      <c r="E158" s="14"/>
    </row>
    <row r="159" spans="5:5" s="19" customFormat="1">
      <c r="E159" s="14"/>
    </row>
    <row r="160" spans="5:5" s="19" customFormat="1">
      <c r="E160" s="14"/>
    </row>
    <row r="161" spans="5:5" s="19" customFormat="1">
      <c r="E161" s="14"/>
    </row>
    <row r="162" spans="5:5" s="19" customFormat="1">
      <c r="E162" s="14"/>
    </row>
    <row r="163" spans="5:5" s="19" customFormat="1">
      <c r="E163" s="14"/>
    </row>
    <row r="164" spans="5:5" s="19" customFormat="1">
      <c r="E164" s="14"/>
    </row>
    <row r="165" spans="5:5" s="19" customFormat="1">
      <c r="E165" s="14"/>
    </row>
    <row r="166" spans="5:5" s="19" customFormat="1">
      <c r="E166" s="14"/>
    </row>
    <row r="167" spans="5:5" s="19" customFormat="1">
      <c r="E167" s="14"/>
    </row>
    <row r="168" spans="5:5" s="19" customFormat="1">
      <c r="E168" s="14"/>
    </row>
    <row r="169" spans="5:5" s="19" customFormat="1">
      <c r="E169" s="14"/>
    </row>
    <row r="170" spans="5:5" s="19" customFormat="1">
      <c r="E170" s="14"/>
    </row>
    <row r="171" spans="5:5" s="19" customFormat="1">
      <c r="E171" s="14"/>
    </row>
    <row r="172" spans="5:5" s="19" customFormat="1">
      <c r="E172" s="14"/>
    </row>
    <row r="173" spans="5:5" s="19" customFormat="1">
      <c r="E173" s="14"/>
    </row>
    <row r="174" spans="5:5" s="19" customFormat="1">
      <c r="E174" s="14"/>
    </row>
    <row r="175" spans="5:5" s="19" customFormat="1">
      <c r="E175" s="14"/>
    </row>
    <row r="176" spans="5:5" s="19" customFormat="1">
      <c r="E176" s="14"/>
    </row>
    <row r="177" spans="5:5" s="19" customFormat="1">
      <c r="E177" s="14"/>
    </row>
    <row r="178" spans="5:5" s="19" customFormat="1">
      <c r="E178" s="14"/>
    </row>
    <row r="179" spans="5:5" s="19" customFormat="1">
      <c r="E179" s="14"/>
    </row>
    <row r="180" spans="5:5" s="19" customFormat="1">
      <c r="E180" s="14"/>
    </row>
    <row r="181" spans="5:5" s="19" customFormat="1">
      <c r="E181" s="14"/>
    </row>
    <row r="182" spans="5:5" s="19" customFormat="1">
      <c r="E182" s="14"/>
    </row>
    <row r="183" spans="5:5" s="19" customFormat="1">
      <c r="E183" s="14"/>
    </row>
    <row r="184" spans="5:5" s="19" customFormat="1">
      <c r="E184" s="14"/>
    </row>
    <row r="185" spans="5:5" s="19" customFormat="1">
      <c r="E185" s="14"/>
    </row>
    <row r="186" spans="5:5" s="19" customFormat="1">
      <c r="E186" s="14"/>
    </row>
    <row r="187" spans="5:5" s="19" customFormat="1">
      <c r="E187" s="14"/>
    </row>
  </sheetData>
  <mergeCells count="52">
    <mergeCell ref="B80:I80"/>
    <mergeCell ref="B69:I69"/>
    <mergeCell ref="B70:I70"/>
    <mergeCell ref="E74:I75"/>
    <mergeCell ref="B76:I76"/>
    <mergeCell ref="B77:I78"/>
    <mergeCell ref="B79:I79"/>
    <mergeCell ref="B64:I64"/>
    <mergeCell ref="B36:I36"/>
    <mergeCell ref="E41:I41"/>
    <mergeCell ref="B43:I43"/>
    <mergeCell ref="B45:I45"/>
    <mergeCell ref="E40:I40"/>
    <mergeCell ref="B50:I50"/>
    <mergeCell ref="B51:I51"/>
    <mergeCell ref="B56:I56"/>
    <mergeCell ref="B57:I57"/>
    <mergeCell ref="B63:I63"/>
    <mergeCell ref="E58:I58"/>
    <mergeCell ref="B17:I17"/>
    <mergeCell ref="B23:I23"/>
    <mergeCell ref="B24:I24"/>
    <mergeCell ref="B29:I29"/>
    <mergeCell ref="B30:I30"/>
    <mergeCell ref="E26:I26"/>
    <mergeCell ref="I8:I9"/>
    <mergeCell ref="B10:I10"/>
    <mergeCell ref="B11:I11"/>
    <mergeCell ref="E12:I12"/>
    <mergeCell ref="B16:I16"/>
    <mergeCell ref="C8:C9"/>
    <mergeCell ref="B2:I2"/>
    <mergeCell ref="B3:I3"/>
    <mergeCell ref="B4:D4"/>
    <mergeCell ref="E4:F4"/>
    <mergeCell ref="H4:I4"/>
    <mergeCell ref="B81:I88"/>
    <mergeCell ref="B89:I89"/>
    <mergeCell ref="B5:D5"/>
    <mergeCell ref="E5:F5"/>
    <mergeCell ref="H5:I5"/>
    <mergeCell ref="B6:D6"/>
    <mergeCell ref="E6:F6"/>
    <mergeCell ref="H6:I6"/>
    <mergeCell ref="B7:I7"/>
    <mergeCell ref="B8:B9"/>
    <mergeCell ref="D8:D9"/>
    <mergeCell ref="E8:E9"/>
    <mergeCell ref="F8:F9"/>
    <mergeCell ref="G8:G9"/>
    <mergeCell ref="H8:H9"/>
    <mergeCell ref="B35:I35"/>
  </mergeCells>
  <printOptions horizontalCentered="1"/>
  <pageMargins left="0.19685039370078741" right="0.19685039370078741" top="0.39370078740157483" bottom="0.19685039370078741" header="0.31496062992125984" footer="0.31496062992125984"/>
  <pageSetup paperSize="9" scale="74" orientation="landscape" r:id="rId1"/>
  <rowBreaks count="1" manualBreakCount="1">
    <brk id="50" min="1" max="8"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1758A-0ABB-4914-9550-E34C9BF16313}">
  <dimension ref="A1:V187"/>
  <sheetViews>
    <sheetView zoomScale="85" zoomScaleNormal="85" workbookViewId="0">
      <selection activeCell="K81" sqref="K81"/>
    </sheetView>
  </sheetViews>
  <sheetFormatPr defaultColWidth="8.85546875" defaultRowHeight="15"/>
  <cols>
    <col min="1" max="1" width="1.42578125" style="19" customWidth="1"/>
    <col min="2" max="2" width="3.7109375" style="21" customWidth="1"/>
    <col min="3" max="4" width="4.7109375" style="21" customWidth="1"/>
    <col min="5" max="5" width="55.7109375" style="17" customWidth="1"/>
    <col min="6" max="6" width="55.7109375" style="21" customWidth="1"/>
    <col min="7" max="7" width="22.7109375" style="21" customWidth="1"/>
    <col min="8" max="8" width="20.7109375" style="21" customWidth="1"/>
    <col min="9" max="9" width="14.7109375" style="21" customWidth="1"/>
    <col min="10" max="10" width="4.5703125" style="19" customWidth="1"/>
    <col min="11" max="11" width="5.28515625" style="19" customWidth="1"/>
    <col min="12" max="22" width="8.85546875" style="19"/>
    <col min="23" max="16384" width="8.85546875" style="21"/>
  </cols>
  <sheetData>
    <row r="1" spans="1:22" s="19" customFormat="1" ht="7.15" customHeight="1" thickBot="1">
      <c r="E1" s="14"/>
    </row>
    <row r="2" spans="1:22" ht="45.75" thickBot="1">
      <c r="B2" s="74" t="s">
        <v>0</v>
      </c>
      <c r="C2" s="74"/>
      <c r="D2" s="74"/>
      <c r="E2" s="74"/>
      <c r="F2" s="74"/>
      <c r="G2" s="74"/>
      <c r="H2" s="74"/>
      <c r="I2" s="75"/>
    </row>
    <row r="3" spans="1:22" ht="5.0999999999999996" customHeight="1">
      <c r="B3" s="65"/>
      <c r="C3" s="65"/>
      <c r="D3" s="65"/>
      <c r="E3" s="65"/>
      <c r="F3" s="65"/>
      <c r="G3" s="65"/>
      <c r="H3" s="65"/>
      <c r="I3" s="65"/>
    </row>
    <row r="4" spans="1:22" s="1" customFormat="1" ht="30" customHeight="1">
      <c r="A4" s="20"/>
      <c r="B4" s="66" t="s">
        <v>1</v>
      </c>
      <c r="C4" s="66"/>
      <c r="D4" s="66"/>
      <c r="E4" s="67" t="str">
        <f>AnaPlan!E4</f>
        <v>2024 - 2025 Eğitim - Öğretim Yılı</v>
      </c>
      <c r="F4" s="67"/>
      <c r="G4" s="9" t="s">
        <v>2</v>
      </c>
      <c r="H4" s="67" t="str">
        <f>AnaPlan!H4</f>
        <v>Elektrik - Elektronik Teknolojisi</v>
      </c>
      <c r="I4" s="67"/>
      <c r="J4" s="20"/>
      <c r="K4" s="20"/>
      <c r="L4" s="20"/>
      <c r="M4" s="20"/>
      <c r="N4" s="20"/>
      <c r="O4" s="20"/>
      <c r="P4" s="20"/>
      <c r="Q4" s="20"/>
      <c r="R4" s="20"/>
      <c r="S4" s="20"/>
      <c r="T4" s="20"/>
      <c r="U4" s="20"/>
      <c r="V4" s="20"/>
    </row>
    <row r="5" spans="1:22" s="1" customFormat="1" ht="30" customHeight="1">
      <c r="A5" s="20"/>
      <c r="B5" s="66" t="s">
        <v>4</v>
      </c>
      <c r="C5" s="66"/>
      <c r="D5" s="66"/>
      <c r="E5" s="67" t="str">
        <f>AnaPlan!E5</f>
        <v>Simav Şehit Emre Üçkan Mesleki ve Teknik Anadolu Lisesi</v>
      </c>
      <c r="F5" s="67"/>
      <c r="G5" s="9" t="s">
        <v>5</v>
      </c>
      <c r="H5" s="67" t="str">
        <f>AnaPlan!H5</f>
        <v>Mehmet ÇAKMAK</v>
      </c>
      <c r="I5" s="67"/>
      <c r="J5" s="20"/>
      <c r="K5" s="20"/>
      <c r="L5" s="20"/>
      <c r="M5" s="20"/>
      <c r="N5" s="20"/>
      <c r="O5" s="20"/>
      <c r="P5" s="20"/>
      <c r="Q5" s="20"/>
      <c r="R5" s="20"/>
      <c r="S5" s="20"/>
      <c r="T5" s="20"/>
      <c r="U5" s="20"/>
      <c r="V5" s="20"/>
    </row>
    <row r="6" spans="1:22" s="1" customFormat="1" ht="30" customHeight="1">
      <c r="A6" s="20"/>
      <c r="B6" s="66" t="s">
        <v>6</v>
      </c>
      <c r="C6" s="66"/>
      <c r="D6" s="66"/>
      <c r="E6" s="76"/>
      <c r="F6" s="76"/>
      <c r="G6" s="9" t="s">
        <v>7</v>
      </c>
      <c r="H6" s="67" t="s">
        <v>47</v>
      </c>
      <c r="I6" s="67"/>
      <c r="J6" s="20"/>
      <c r="K6" s="20"/>
      <c r="L6" s="20"/>
      <c r="M6" s="20"/>
      <c r="N6" s="20"/>
      <c r="O6" s="20"/>
      <c r="P6" s="20"/>
      <c r="Q6" s="20"/>
      <c r="R6" s="20"/>
      <c r="S6" s="20"/>
      <c r="T6" s="20"/>
      <c r="U6" s="20"/>
      <c r="V6" s="20"/>
    </row>
    <row r="7" spans="1:22" ht="15" customHeight="1">
      <c r="B7" s="65"/>
      <c r="C7" s="65"/>
      <c r="D7" s="65"/>
      <c r="E7" s="65"/>
      <c r="F7" s="65"/>
      <c r="G7" s="65"/>
      <c r="H7" s="65"/>
      <c r="I7" s="65"/>
    </row>
    <row r="8" spans="1:22" s="3" customFormat="1" ht="15.75" customHeight="1">
      <c r="A8" s="2"/>
      <c r="B8" s="77" t="s">
        <v>13</v>
      </c>
      <c r="C8" s="77" t="s">
        <v>629</v>
      </c>
      <c r="D8" s="77" t="s">
        <v>37</v>
      </c>
      <c r="E8" s="79" t="s">
        <v>8</v>
      </c>
      <c r="F8" s="79" t="s">
        <v>9</v>
      </c>
      <c r="G8" s="79" t="s">
        <v>10</v>
      </c>
      <c r="H8" s="79" t="s">
        <v>11</v>
      </c>
      <c r="I8" s="79" t="s">
        <v>12</v>
      </c>
      <c r="J8" s="2"/>
      <c r="K8" s="2"/>
      <c r="L8" s="2"/>
      <c r="M8" s="2"/>
      <c r="N8" s="2"/>
      <c r="O8" s="2"/>
      <c r="P8" s="2"/>
      <c r="Q8" s="2"/>
      <c r="R8" s="2"/>
      <c r="S8" s="2"/>
      <c r="T8" s="2"/>
      <c r="U8" s="2"/>
      <c r="V8" s="2"/>
    </row>
    <row r="9" spans="1:22" s="3" customFormat="1" ht="32.450000000000003" customHeight="1">
      <c r="A9" s="2"/>
      <c r="B9" s="78"/>
      <c r="C9" s="78"/>
      <c r="D9" s="78"/>
      <c r="E9" s="79"/>
      <c r="F9" s="79"/>
      <c r="G9" s="79"/>
      <c r="H9" s="79"/>
      <c r="I9" s="79"/>
      <c r="J9" s="2"/>
      <c r="K9" s="2"/>
      <c r="L9" s="2"/>
      <c r="M9" s="2"/>
      <c r="N9" s="2"/>
      <c r="O9" s="2"/>
      <c r="P9" s="2"/>
      <c r="Q9" s="2"/>
      <c r="R9" s="2"/>
      <c r="S9" s="2"/>
      <c r="T9" s="2"/>
      <c r="U9" s="2"/>
      <c r="V9" s="2"/>
    </row>
    <row r="10" spans="1:22" ht="5.0999999999999996" customHeight="1">
      <c r="B10" s="81"/>
      <c r="C10" s="81"/>
      <c r="D10" s="81"/>
      <c r="E10" s="81"/>
      <c r="F10" s="81"/>
      <c r="G10" s="81"/>
      <c r="H10" s="81"/>
      <c r="I10" s="81"/>
    </row>
    <row r="11" spans="1:22" ht="23.45" customHeight="1">
      <c r="B11" s="82" t="s">
        <v>14</v>
      </c>
      <c r="C11" s="82"/>
      <c r="D11" s="82"/>
      <c r="E11" s="82"/>
      <c r="F11" s="82"/>
      <c r="G11" s="82"/>
      <c r="H11" s="82"/>
      <c r="I11" s="82"/>
    </row>
    <row r="12" spans="1:22" ht="24" customHeight="1">
      <c r="B12" s="4"/>
      <c r="C12" s="4"/>
      <c r="D12" s="5"/>
      <c r="E12" s="83" t="s">
        <v>767</v>
      </c>
      <c r="F12" s="83"/>
      <c r="G12" s="83"/>
      <c r="H12" s="83"/>
      <c r="I12" s="83"/>
    </row>
    <row r="13" spans="1:22" ht="60">
      <c r="B13" s="6">
        <v>1</v>
      </c>
      <c r="C13" s="46" t="str">
        <f>CONCATENATE(LEFT(DAY(CT!D7),2),"-",LEFT(DAY(CT!H7),2)," Eylül")</f>
        <v>9-13 Eylül</v>
      </c>
      <c r="D13" s="7">
        <v>4</v>
      </c>
      <c r="E13" s="15"/>
      <c r="F13" s="15"/>
      <c r="G13" s="18" t="s">
        <v>15</v>
      </c>
      <c r="H13" s="18" t="s">
        <v>30</v>
      </c>
      <c r="I13" s="8" t="s">
        <v>16</v>
      </c>
    </row>
    <row r="14" spans="1:22" ht="60">
      <c r="B14" s="6">
        <v>2</v>
      </c>
      <c r="C14" s="46" t="str">
        <f>CONCATENATE(LEFT(DAY(CT!D8),2),"-",LEFT(DAY(CT!H8),2)," Eylül")</f>
        <v>16-20 Eylül</v>
      </c>
      <c r="D14" s="7">
        <f>$D$13</f>
        <v>4</v>
      </c>
      <c r="E14" s="15"/>
      <c r="F14" s="15"/>
      <c r="G14" s="18" t="s">
        <v>15</v>
      </c>
      <c r="H14" s="18" t="s">
        <v>30</v>
      </c>
      <c r="I14" s="8" t="s">
        <v>38</v>
      </c>
    </row>
    <row r="15" spans="1:22" ht="60">
      <c r="B15" s="6">
        <v>3</v>
      </c>
      <c r="C15" s="46" t="str">
        <f>CONCATENATE(LEFT(DAY(CT!D9),2),"-",LEFT(DAY(CT!H9),2)," Eylül")</f>
        <v>23-27 Eylül</v>
      </c>
      <c r="D15" s="7">
        <f>$D$13</f>
        <v>4</v>
      </c>
      <c r="E15" s="15"/>
      <c r="F15" s="15"/>
      <c r="G15" s="18" t="s">
        <v>15</v>
      </c>
      <c r="H15" s="18" t="s">
        <v>30</v>
      </c>
      <c r="I15" s="8"/>
    </row>
    <row r="16" spans="1:22" ht="5.0999999999999996" customHeight="1">
      <c r="B16" s="80"/>
      <c r="C16" s="80"/>
      <c r="D16" s="80"/>
      <c r="E16" s="80"/>
      <c r="F16" s="80"/>
      <c r="G16" s="80"/>
      <c r="H16" s="80"/>
      <c r="I16" s="80"/>
    </row>
    <row r="17" spans="2:9" s="19" customFormat="1" ht="22.15" customHeight="1">
      <c r="B17" s="84" t="s">
        <v>17</v>
      </c>
      <c r="C17" s="84"/>
      <c r="D17" s="84"/>
      <c r="E17" s="84"/>
      <c r="F17" s="84"/>
      <c r="G17" s="84"/>
      <c r="H17" s="84"/>
      <c r="I17" s="84"/>
    </row>
    <row r="18" spans="2:9" ht="60">
      <c r="B18" s="6">
        <v>4</v>
      </c>
      <c r="C18" s="46" t="str">
        <f>CONCATENATE(LEFT(DAY(CT!D13),2),"-",LEFT(DAY(CT!H13),2)," Ekim")</f>
        <v>30-4 Ekim</v>
      </c>
      <c r="D18" s="7">
        <f>$D$13</f>
        <v>4</v>
      </c>
      <c r="E18" s="18"/>
      <c r="F18" s="18"/>
      <c r="G18" s="18" t="s">
        <v>15</v>
      </c>
      <c r="H18" s="18" t="s">
        <v>30</v>
      </c>
      <c r="I18" s="8"/>
    </row>
    <row r="19" spans="2:9" s="19" customFormat="1" ht="60">
      <c r="B19" s="6">
        <v>5</v>
      </c>
      <c r="C19" s="46" t="str">
        <f>CONCATENATE(LEFT(DAY(CT!D14),2),"-",LEFT(DAY(CT!H14),2)," Ekim")</f>
        <v>7-11 Ekim</v>
      </c>
      <c r="D19" s="7">
        <f>$D$13</f>
        <v>4</v>
      </c>
      <c r="E19" s="18"/>
      <c r="F19" s="18"/>
      <c r="G19" s="18" t="s">
        <v>15</v>
      </c>
      <c r="H19" s="18" t="s">
        <v>30</v>
      </c>
      <c r="I19" s="8" t="s">
        <v>39</v>
      </c>
    </row>
    <row r="20" spans="2:9" s="19" customFormat="1" ht="60">
      <c r="B20" s="6">
        <v>6</v>
      </c>
      <c r="C20" s="46" t="str">
        <f>CONCATENATE(LEFT(DAY(CT!D15),2),"-",LEFT(DAY(CT!H15),2)," Ekim")</f>
        <v>14-18 Ekim</v>
      </c>
      <c r="D20" s="7">
        <f>$D$13</f>
        <v>4</v>
      </c>
      <c r="E20" s="18"/>
      <c r="F20" s="18"/>
      <c r="G20" s="18" t="s">
        <v>15</v>
      </c>
      <c r="H20" s="18" t="s">
        <v>30</v>
      </c>
      <c r="I20" s="8"/>
    </row>
    <row r="21" spans="2:9" s="19" customFormat="1" ht="60">
      <c r="B21" s="6">
        <v>7</v>
      </c>
      <c r="C21" s="46" t="str">
        <f>CONCATENATE(LEFT(DAY(CT!D16),2),"-",LEFT(DAY(CT!H16),2)," Ekim")</f>
        <v>21-25 Ekim</v>
      </c>
      <c r="D21" s="7">
        <f>$D$13</f>
        <v>4</v>
      </c>
      <c r="E21" s="18"/>
      <c r="F21" s="18"/>
      <c r="G21" s="18" t="s">
        <v>15</v>
      </c>
      <c r="H21" s="18" t="s">
        <v>30</v>
      </c>
      <c r="I21" s="8"/>
    </row>
    <row r="22" spans="2:9" s="19" customFormat="1" ht="60">
      <c r="B22" s="6">
        <v>8</v>
      </c>
      <c r="C22" s="46" t="str">
        <f>CONCATENATE(LEFT(DAY(CT!D17),2),"-",LEFT(DAY(CT!H17),2)," Kasım")</f>
        <v>28-1 Kasım</v>
      </c>
      <c r="D22" s="7">
        <f>$D$13</f>
        <v>4</v>
      </c>
      <c r="E22" s="18" t="s">
        <v>387</v>
      </c>
      <c r="F22" s="18"/>
      <c r="G22" s="18" t="s">
        <v>15</v>
      </c>
      <c r="H22" s="18" t="s">
        <v>30</v>
      </c>
      <c r="I22" s="8" t="s">
        <v>31</v>
      </c>
    </row>
    <row r="23" spans="2:9" s="19" customFormat="1" ht="5.0999999999999996" customHeight="1">
      <c r="B23" s="80"/>
      <c r="C23" s="80"/>
      <c r="D23" s="80"/>
      <c r="E23" s="80"/>
      <c r="F23" s="80"/>
      <c r="G23" s="80"/>
      <c r="H23" s="80"/>
      <c r="I23" s="80"/>
    </row>
    <row r="24" spans="2:9" s="19" customFormat="1" ht="20.25">
      <c r="B24" s="85" t="s">
        <v>18</v>
      </c>
      <c r="C24" s="85"/>
      <c r="D24" s="85"/>
      <c r="E24" s="85"/>
      <c r="F24" s="85"/>
      <c r="G24" s="85"/>
      <c r="H24" s="85"/>
      <c r="I24" s="85"/>
    </row>
    <row r="25" spans="2:9" s="19" customFormat="1" ht="60">
      <c r="B25" s="6">
        <v>9</v>
      </c>
      <c r="C25" s="46" t="str">
        <f>CONCATENATE(LEFT(DAY(CT!D20),2),"-",LEFT(DAY(CT!H20),2)," Kasım")</f>
        <v>4-8 Kasım</v>
      </c>
      <c r="D25" s="7">
        <f>$D$13</f>
        <v>4</v>
      </c>
      <c r="E25" s="10"/>
      <c r="F25" s="10"/>
      <c r="G25" s="10" t="s">
        <v>15</v>
      </c>
      <c r="H25" s="18" t="s">
        <v>30</v>
      </c>
      <c r="I25" s="8" t="s">
        <v>54</v>
      </c>
    </row>
    <row r="26" spans="2:9" s="19" customFormat="1" ht="24" customHeight="1">
      <c r="B26" s="4"/>
      <c r="C26" s="4"/>
      <c r="D26" s="5"/>
      <c r="E26" s="86" t="s">
        <v>777</v>
      </c>
      <c r="F26" s="86"/>
      <c r="G26" s="86"/>
      <c r="H26" s="86"/>
      <c r="I26" s="86"/>
    </row>
    <row r="27" spans="2:9" s="19" customFormat="1" ht="73.900000000000006" customHeight="1">
      <c r="B27" s="6">
        <v>10</v>
      </c>
      <c r="C27" s="46" t="str">
        <f>CONCATENATE(LEFT(DAY(CT!D22),2),"-",LEFT(DAY(CT!H22),2)," Kasım")</f>
        <v>18-22 Kasım</v>
      </c>
      <c r="D27" s="7">
        <f>$D$13</f>
        <v>4</v>
      </c>
      <c r="E27" s="18"/>
      <c r="F27" s="10"/>
      <c r="G27" s="10" t="s">
        <v>15</v>
      </c>
      <c r="H27" s="18" t="s">
        <v>30</v>
      </c>
      <c r="I27" s="8" t="s">
        <v>32</v>
      </c>
    </row>
    <row r="28" spans="2:9" s="19" customFormat="1" ht="60">
      <c r="B28" s="6">
        <v>11</v>
      </c>
      <c r="C28" s="46" t="str">
        <f>CONCATENATE(LEFT(DAY(CT!D23),2),"-",LEFT(DAY(CT!H23),2)," Kasım")</f>
        <v>25-29 Kasım</v>
      </c>
      <c r="D28" s="7">
        <f>$D$13</f>
        <v>4</v>
      </c>
      <c r="E28" s="18"/>
      <c r="F28" s="10"/>
      <c r="G28" s="10" t="s">
        <v>15</v>
      </c>
      <c r="H28" s="18" t="s">
        <v>30</v>
      </c>
      <c r="I28" s="8" t="s">
        <v>53</v>
      </c>
    </row>
    <row r="29" spans="2:9" s="19" customFormat="1" ht="5.0999999999999996" customHeight="1">
      <c r="B29" s="80"/>
      <c r="C29" s="80"/>
      <c r="D29" s="80"/>
      <c r="E29" s="80"/>
      <c r="F29" s="80"/>
      <c r="G29" s="80"/>
      <c r="H29" s="80"/>
      <c r="I29" s="80"/>
    </row>
    <row r="30" spans="2:9" s="19" customFormat="1" ht="25.15" customHeight="1">
      <c r="B30" s="85" t="s">
        <v>19</v>
      </c>
      <c r="C30" s="85"/>
      <c r="D30" s="85"/>
      <c r="E30" s="85"/>
      <c r="F30" s="85"/>
      <c r="G30" s="85"/>
      <c r="H30" s="85"/>
      <c r="I30" s="85"/>
    </row>
    <row r="31" spans="2:9" s="19" customFormat="1" ht="75">
      <c r="B31" s="6">
        <v>12</v>
      </c>
      <c r="C31" s="46" t="str">
        <f>CONCATENATE(LEFT(DAY(CT!D27),2),"-",LEFT(DAY(CT!H27),2)," Aralık")</f>
        <v>2-6 Aralık</v>
      </c>
      <c r="D31" s="7">
        <f>$D$13</f>
        <v>4</v>
      </c>
      <c r="E31" s="18"/>
      <c r="F31" s="10"/>
      <c r="G31" s="10" t="s">
        <v>15</v>
      </c>
      <c r="H31" s="18" t="s">
        <v>30</v>
      </c>
      <c r="I31" s="8" t="s">
        <v>40</v>
      </c>
    </row>
    <row r="32" spans="2:9" s="19" customFormat="1" ht="60">
      <c r="B32" s="6">
        <v>13</v>
      </c>
      <c r="C32" s="46" t="str">
        <f>CONCATENATE(LEFT(DAY(CT!D28),2),"-",LEFT(DAY(CT!H28),2)," Aralık")</f>
        <v>9-13 Aralık</v>
      </c>
      <c r="D32" s="7">
        <f>$D$13</f>
        <v>4</v>
      </c>
      <c r="E32" s="18"/>
      <c r="F32" s="10"/>
      <c r="G32" s="10" t="s">
        <v>15</v>
      </c>
      <c r="H32" s="18" t="s">
        <v>30</v>
      </c>
      <c r="I32" s="8"/>
    </row>
    <row r="33" spans="2:9" s="19" customFormat="1" ht="60">
      <c r="B33" s="6">
        <v>14</v>
      </c>
      <c r="C33" s="46" t="str">
        <f>CONCATENATE(LEFT(DAY(CT!D29),2),"-",LEFT(DAY(CT!H29),2)," Aralık")</f>
        <v>16-20 Aralık</v>
      </c>
      <c r="D33" s="7">
        <f>$D$13</f>
        <v>4</v>
      </c>
      <c r="E33" s="18"/>
      <c r="F33" s="10"/>
      <c r="G33" s="10" t="s">
        <v>15</v>
      </c>
      <c r="H33" s="18" t="s">
        <v>30</v>
      </c>
      <c r="I33" s="8" t="s">
        <v>41</v>
      </c>
    </row>
    <row r="34" spans="2:9" s="19" customFormat="1" ht="60">
      <c r="B34" s="6">
        <v>15</v>
      </c>
      <c r="C34" s="46" t="str">
        <f>CONCATENATE(LEFT(DAY(CT!D30),2),"-",LEFT(DAY(CT!H30),2)," Aralık")</f>
        <v>23-27 Aralık</v>
      </c>
      <c r="D34" s="7">
        <f>$D$13</f>
        <v>4</v>
      </c>
      <c r="E34" s="18"/>
      <c r="F34" s="10"/>
      <c r="G34" s="10" t="s">
        <v>15</v>
      </c>
      <c r="H34" s="18" t="s">
        <v>30</v>
      </c>
      <c r="I34" s="8"/>
    </row>
    <row r="35" spans="2:9" s="19" customFormat="1" ht="5.0999999999999996" customHeight="1">
      <c r="B35" s="80"/>
      <c r="C35" s="80"/>
      <c r="D35" s="80"/>
      <c r="E35" s="80"/>
      <c r="F35" s="80"/>
      <c r="G35" s="80"/>
      <c r="H35" s="80"/>
      <c r="I35" s="80"/>
    </row>
    <row r="36" spans="2:9" s="19" customFormat="1" ht="28.15" customHeight="1">
      <c r="B36" s="85" t="s">
        <v>20</v>
      </c>
      <c r="C36" s="85"/>
      <c r="D36" s="85"/>
      <c r="E36" s="85"/>
      <c r="F36" s="85"/>
      <c r="G36" s="85"/>
      <c r="H36" s="85"/>
      <c r="I36" s="85"/>
    </row>
    <row r="37" spans="2:9" s="19" customFormat="1" ht="60">
      <c r="B37" s="6">
        <v>16</v>
      </c>
      <c r="C37" s="46" t="str">
        <f>CONCATENATE(LEFT(DAY(CT!D34),2),"-",LEFT(DAY(CT!H34),2)," Ocak")</f>
        <v>30-3 Ocak</v>
      </c>
      <c r="D37" s="7">
        <f>$D$13</f>
        <v>4</v>
      </c>
      <c r="E37" s="18"/>
      <c r="F37" s="10"/>
      <c r="G37" s="10" t="s">
        <v>15</v>
      </c>
      <c r="H37" s="18" t="s">
        <v>30</v>
      </c>
      <c r="I37" s="8" t="s">
        <v>21</v>
      </c>
    </row>
    <row r="38" spans="2:9" s="19" customFormat="1" ht="60">
      <c r="B38" s="6">
        <v>17</v>
      </c>
      <c r="C38" s="46" t="str">
        <f>CONCATENATE(LEFT(DAY(CT!D35),2),"-",LEFT(DAY(CT!H35),2)," Ocak")</f>
        <v>6-10 Ocak</v>
      </c>
      <c r="D38" s="7">
        <f>$D$13</f>
        <v>4</v>
      </c>
      <c r="E38" s="18"/>
      <c r="F38" s="10"/>
      <c r="G38" s="10" t="s">
        <v>15</v>
      </c>
      <c r="H38" s="18" t="s">
        <v>30</v>
      </c>
      <c r="I38" s="8" t="s">
        <v>42</v>
      </c>
    </row>
    <row r="39" spans="2:9" s="19" customFormat="1" ht="60">
      <c r="B39" s="6">
        <v>18</v>
      </c>
      <c r="C39" s="46" t="str">
        <f>CONCATENATE(LEFT(DAY(CT!D36),2),"-",LEFT(DAY(CT!H36),2)," Ocak")</f>
        <v>13-17 Ocak</v>
      </c>
      <c r="D39" s="7">
        <f>$D$13</f>
        <v>4</v>
      </c>
      <c r="E39" s="18"/>
      <c r="F39" s="10"/>
      <c r="G39" s="10" t="s">
        <v>15</v>
      </c>
      <c r="H39" s="18" t="s">
        <v>30</v>
      </c>
      <c r="I39" s="8" t="s">
        <v>34</v>
      </c>
    </row>
    <row r="40" spans="2:9" s="19" customFormat="1" ht="24" customHeight="1">
      <c r="B40" s="4"/>
      <c r="C40" s="4"/>
      <c r="D40" s="5"/>
      <c r="E40" s="83" t="s">
        <v>33</v>
      </c>
      <c r="F40" s="83"/>
      <c r="G40" s="83"/>
      <c r="H40" s="83"/>
      <c r="I40" s="83"/>
    </row>
    <row r="41" spans="2:9" s="19" customFormat="1" ht="24" customHeight="1">
      <c r="B41" s="4"/>
      <c r="C41" s="4"/>
      <c r="D41" s="5"/>
      <c r="E41" s="83" t="s">
        <v>33</v>
      </c>
      <c r="F41" s="83"/>
      <c r="G41" s="83"/>
      <c r="H41" s="83"/>
      <c r="I41" s="83"/>
    </row>
    <row r="42" spans="2:9" s="19" customFormat="1" ht="5.0999999999999996" customHeight="1" thickBot="1">
      <c r="B42" s="11"/>
      <c r="C42" s="11"/>
      <c r="D42" s="12"/>
      <c r="E42" s="16"/>
      <c r="F42" s="13"/>
      <c r="G42" s="13"/>
      <c r="H42" s="13"/>
      <c r="I42" s="13"/>
    </row>
    <row r="43" spans="2:9" s="19" customFormat="1" ht="33.6" customHeight="1" thickBot="1">
      <c r="B43" s="87" t="s">
        <v>778</v>
      </c>
      <c r="C43" s="87"/>
      <c r="D43" s="87"/>
      <c r="E43" s="87"/>
      <c r="F43" s="87"/>
      <c r="G43" s="87"/>
      <c r="H43" s="87"/>
      <c r="I43" s="88"/>
    </row>
    <row r="44" spans="2:9" s="19" customFormat="1" ht="5.0999999999999996" customHeight="1">
      <c r="B44" s="11"/>
      <c r="C44" s="11"/>
      <c r="D44" s="12"/>
      <c r="E44" s="16"/>
      <c r="F44" s="13"/>
      <c r="G44" s="13"/>
      <c r="H44" s="13"/>
      <c r="I44" s="13"/>
    </row>
    <row r="45" spans="2:9" s="19" customFormat="1" ht="26.45" customHeight="1">
      <c r="B45" s="85" t="s">
        <v>22</v>
      </c>
      <c r="C45" s="85"/>
      <c r="D45" s="85"/>
      <c r="E45" s="85"/>
      <c r="F45" s="85"/>
      <c r="G45" s="85"/>
      <c r="H45" s="85"/>
      <c r="I45" s="85"/>
    </row>
    <row r="46" spans="2:9" s="19" customFormat="1" ht="60">
      <c r="B46" s="6">
        <v>19</v>
      </c>
      <c r="C46" s="46" t="str">
        <f>CONCATENATE(LEFT(DAY(CT!L6),2),"-",LEFT(DAY(CT!P6),2)," Şubat")</f>
        <v>3-7 Şubat</v>
      </c>
      <c r="D46" s="7">
        <f>$D$13</f>
        <v>4</v>
      </c>
      <c r="E46" s="18"/>
      <c r="F46" s="18"/>
      <c r="G46" s="10" t="s">
        <v>15</v>
      </c>
      <c r="H46" s="18" t="s">
        <v>30</v>
      </c>
      <c r="I46" s="8" t="s">
        <v>23</v>
      </c>
    </row>
    <row r="47" spans="2:9" s="19" customFormat="1" ht="60">
      <c r="B47" s="6">
        <v>20</v>
      </c>
      <c r="C47" s="46" t="str">
        <f>CONCATENATE(LEFT(DAY(CT!L7),2),"-",LEFT(DAY(CT!P7),2)," Şubat")</f>
        <v>10-14 Şubat</v>
      </c>
      <c r="D47" s="7">
        <f>$D$13</f>
        <v>4</v>
      </c>
      <c r="E47" s="18"/>
      <c r="F47" s="10"/>
      <c r="G47" s="10" t="s">
        <v>15</v>
      </c>
      <c r="H47" s="18" t="s">
        <v>30</v>
      </c>
      <c r="I47" s="8" t="s">
        <v>43</v>
      </c>
    </row>
    <row r="48" spans="2:9" s="19" customFormat="1" ht="60">
      <c r="B48" s="6">
        <v>21</v>
      </c>
      <c r="C48" s="46" t="str">
        <f>CONCATENATE(LEFT(DAY(CT!L8),2),"-",LEFT(DAY(CT!P8),2)," Şubat")</f>
        <v>17-21 Şubat</v>
      </c>
      <c r="D48" s="7">
        <f>$D$13</f>
        <v>4</v>
      </c>
      <c r="E48" s="18"/>
      <c r="F48" s="10"/>
      <c r="G48" s="10" t="s">
        <v>15</v>
      </c>
      <c r="H48" s="18" t="s">
        <v>30</v>
      </c>
      <c r="I48" s="8"/>
    </row>
    <row r="49" spans="2:9" s="19" customFormat="1" ht="60">
      <c r="B49" s="6">
        <v>22</v>
      </c>
      <c r="C49" s="46" t="str">
        <f>CONCATENATE(LEFT(DAY(CT!L9),2),"-",LEFT(DAY(CT!P9),2)," Mart")</f>
        <v>24-28 Mart</v>
      </c>
      <c r="D49" s="7">
        <f>$D$13</f>
        <v>4</v>
      </c>
      <c r="E49" s="18"/>
      <c r="F49" s="10"/>
      <c r="G49" s="10" t="s">
        <v>15</v>
      </c>
      <c r="H49" s="18" t="s">
        <v>30</v>
      </c>
      <c r="I49" s="8"/>
    </row>
    <row r="50" spans="2:9" s="19" customFormat="1" ht="5.0999999999999996" customHeight="1">
      <c r="B50" s="89"/>
      <c r="C50" s="89"/>
      <c r="D50" s="89"/>
      <c r="E50" s="89"/>
      <c r="F50" s="89"/>
      <c r="G50" s="89"/>
      <c r="H50" s="89"/>
      <c r="I50" s="89"/>
    </row>
    <row r="51" spans="2:9" s="19" customFormat="1" ht="26.45" customHeight="1">
      <c r="B51" s="85" t="s">
        <v>24</v>
      </c>
      <c r="C51" s="85"/>
      <c r="D51" s="85"/>
      <c r="E51" s="85"/>
      <c r="F51" s="85"/>
      <c r="G51" s="85"/>
      <c r="H51" s="85"/>
      <c r="I51" s="85"/>
    </row>
    <row r="52" spans="2:9" s="19" customFormat="1" ht="60">
      <c r="B52" s="6">
        <v>23</v>
      </c>
      <c r="C52" s="46" t="str">
        <f>CONCATENATE(LEFT(DAY(CT!L13),2),"-",LEFT(DAY(CT!P13),2)," Mart")</f>
        <v>3-7 Mart</v>
      </c>
      <c r="D52" s="7">
        <f>$D$13</f>
        <v>4</v>
      </c>
      <c r="E52" s="18"/>
      <c r="F52" s="10"/>
      <c r="G52" s="10" t="s">
        <v>15</v>
      </c>
      <c r="H52" s="18" t="s">
        <v>30</v>
      </c>
      <c r="I52" s="8" t="s">
        <v>45</v>
      </c>
    </row>
    <row r="53" spans="2:9" s="19" customFormat="1" ht="90">
      <c r="B53" s="6">
        <v>24</v>
      </c>
      <c r="C53" s="46" t="str">
        <f>CONCATENATE(LEFT(DAY(CT!L14),2),"-",LEFT(DAY(CT!P14),2)," Mart")</f>
        <v>10-14 Mart</v>
      </c>
      <c r="D53" s="7">
        <f>$D$13</f>
        <v>4</v>
      </c>
      <c r="E53" s="18"/>
      <c r="F53" s="10"/>
      <c r="G53" s="10" t="s">
        <v>15</v>
      </c>
      <c r="H53" s="18" t="s">
        <v>30</v>
      </c>
      <c r="I53" s="8" t="s">
        <v>44</v>
      </c>
    </row>
    <row r="54" spans="2:9" s="19" customFormat="1" ht="60">
      <c r="B54" s="6">
        <v>25</v>
      </c>
      <c r="C54" s="46" t="str">
        <f>CONCATENATE(LEFT(DAY(CT!L15),2),"-",LEFT(DAY(CT!P15),2)," Mart")</f>
        <v>17-21 Mart</v>
      </c>
      <c r="D54" s="7">
        <f>$D$13</f>
        <v>4</v>
      </c>
      <c r="E54" s="18"/>
      <c r="F54" s="10"/>
      <c r="G54" s="10" t="s">
        <v>15</v>
      </c>
      <c r="H54" s="18" t="s">
        <v>30</v>
      </c>
      <c r="I54" s="8" t="s">
        <v>48</v>
      </c>
    </row>
    <row r="55" spans="2:9" s="19" customFormat="1" ht="60">
      <c r="B55" s="6">
        <v>26</v>
      </c>
      <c r="C55" s="46" t="str">
        <f>CONCATENATE(LEFT(DAY(CT!L16),2),"-",LEFT(DAY(CT!P16),2)," Mart")</f>
        <v>24-28 Mart</v>
      </c>
      <c r="D55" s="7">
        <f>$D$13</f>
        <v>4</v>
      </c>
      <c r="E55" s="18"/>
      <c r="F55" s="10"/>
      <c r="G55" s="10" t="s">
        <v>15</v>
      </c>
      <c r="H55" s="18" t="s">
        <v>30</v>
      </c>
      <c r="I55" s="8" t="s">
        <v>46</v>
      </c>
    </row>
    <row r="56" spans="2:9" s="19" customFormat="1" ht="5.0999999999999996" customHeight="1">
      <c r="B56" s="89"/>
      <c r="C56" s="89"/>
      <c r="D56" s="89"/>
      <c r="E56" s="89"/>
      <c r="F56" s="89"/>
      <c r="G56" s="89"/>
      <c r="H56" s="89"/>
      <c r="I56" s="89"/>
    </row>
    <row r="57" spans="2:9" s="19" customFormat="1" ht="27" customHeight="1">
      <c r="B57" s="84" t="s">
        <v>25</v>
      </c>
      <c r="C57" s="84"/>
      <c r="D57" s="84"/>
      <c r="E57" s="84"/>
      <c r="F57" s="84"/>
      <c r="G57" s="84"/>
      <c r="H57" s="84"/>
      <c r="I57" s="84"/>
    </row>
    <row r="58" spans="2:9" s="19" customFormat="1" ht="27" customHeight="1">
      <c r="B58" s="4"/>
      <c r="C58" s="4"/>
      <c r="D58" s="5"/>
      <c r="E58" s="86" t="s">
        <v>779</v>
      </c>
      <c r="F58" s="86"/>
      <c r="G58" s="86"/>
      <c r="H58" s="86"/>
      <c r="I58" s="86"/>
    </row>
    <row r="59" spans="2:9" s="19" customFormat="1" ht="60">
      <c r="B59" s="6">
        <v>27</v>
      </c>
      <c r="C59" s="46" t="str">
        <f>CONCATENATE(LEFT(DAY(CT!L21),2),"-",LEFT(DAY(CT!P21),2)," Nisan")</f>
        <v>7-11 Nisan</v>
      </c>
      <c r="D59" s="7">
        <f>$D$13</f>
        <v>4</v>
      </c>
      <c r="E59" s="18"/>
      <c r="F59" s="10"/>
      <c r="G59" s="10" t="s">
        <v>15</v>
      </c>
      <c r="H59" s="18" t="s">
        <v>30</v>
      </c>
      <c r="I59" s="8"/>
    </row>
    <row r="60" spans="2:9" ht="60">
      <c r="B60" s="6">
        <v>28</v>
      </c>
      <c r="C60" s="46" t="str">
        <f>CONCATENATE(LEFT(DAY(CT!L22),2),"-",LEFT(DAY(CT!P22),2)," Nisan")</f>
        <v>14-18 Nisan</v>
      </c>
      <c r="D60" s="7">
        <f>$D$13</f>
        <v>4</v>
      </c>
      <c r="E60" s="18"/>
      <c r="F60" s="10"/>
      <c r="G60" s="10" t="s">
        <v>15</v>
      </c>
      <c r="H60" s="18" t="s">
        <v>30</v>
      </c>
      <c r="I60" s="8" t="s">
        <v>26</v>
      </c>
    </row>
    <row r="61" spans="2:9" s="19" customFormat="1" ht="60">
      <c r="B61" s="6">
        <v>29</v>
      </c>
      <c r="C61" s="46" t="str">
        <f>CONCATENATE(LEFT(DAY(CT!L23),2),"-",LEFT(DAY(CT!P23),2)," Nisan")</f>
        <v>21-25 Nisan</v>
      </c>
      <c r="D61" s="7">
        <f>$D$13</f>
        <v>4</v>
      </c>
      <c r="E61" s="18"/>
      <c r="F61" s="10"/>
      <c r="G61" s="10" t="s">
        <v>15</v>
      </c>
      <c r="H61" s="18" t="s">
        <v>30</v>
      </c>
      <c r="I61" s="8" t="s">
        <v>35</v>
      </c>
    </row>
    <row r="62" spans="2:9" s="19" customFormat="1" ht="60">
      <c r="B62" s="6">
        <v>30</v>
      </c>
      <c r="C62" s="46" t="str">
        <f>CONCATENATE(LEFT(DAY(CT!L24),2),"-",LEFT(DAY(CT!P24),2)," Nisan")</f>
        <v>28-2 Nisan</v>
      </c>
      <c r="D62" s="7">
        <f>$D$13</f>
        <v>4</v>
      </c>
      <c r="E62" s="18"/>
      <c r="F62" s="10"/>
      <c r="G62" s="10" t="s">
        <v>15</v>
      </c>
      <c r="H62" s="18" t="s">
        <v>30</v>
      </c>
      <c r="I62" s="8" t="s">
        <v>634</v>
      </c>
    </row>
    <row r="63" spans="2:9" s="19" customFormat="1" ht="5.0999999999999996" customHeight="1">
      <c r="B63" s="89"/>
      <c r="C63" s="89"/>
      <c r="D63" s="89"/>
      <c r="E63" s="89"/>
      <c r="F63" s="89"/>
      <c r="G63" s="89"/>
      <c r="H63" s="89"/>
      <c r="I63" s="89"/>
    </row>
    <row r="64" spans="2:9" s="19" customFormat="1" ht="28.9" customHeight="1">
      <c r="B64" s="85" t="s">
        <v>27</v>
      </c>
      <c r="C64" s="85"/>
      <c r="D64" s="85"/>
      <c r="E64" s="85"/>
      <c r="F64" s="85"/>
      <c r="G64" s="85"/>
      <c r="H64" s="85"/>
      <c r="I64" s="85"/>
    </row>
    <row r="65" spans="2:9" ht="60">
      <c r="B65" s="6">
        <v>31</v>
      </c>
      <c r="C65" s="46" t="str">
        <f>CONCATENATE(LEFT(DAY(CT!L27),2),"-",LEFT(DAY(CT!P27),2)," Mayıs")</f>
        <v>5-9 Mayıs</v>
      </c>
      <c r="D65" s="7">
        <f>$D$13</f>
        <v>4</v>
      </c>
      <c r="E65" s="18"/>
      <c r="F65" s="10"/>
      <c r="G65" s="10" t="s">
        <v>15</v>
      </c>
      <c r="H65" s="18" t="s">
        <v>30</v>
      </c>
      <c r="I65" s="8"/>
    </row>
    <row r="66" spans="2:9" ht="60">
      <c r="B66" s="6">
        <v>32</v>
      </c>
      <c r="C66" s="46" t="str">
        <f>CONCATENATE(LEFT(DAY(CT!L28),2),"-",LEFT(DAY(CT!P28),2)," Mayıs")</f>
        <v>12-16 Mayıs</v>
      </c>
      <c r="D66" s="7">
        <f>$D$13</f>
        <v>4</v>
      </c>
      <c r="E66" s="18"/>
      <c r="F66" s="10"/>
      <c r="G66" s="10" t="s">
        <v>15</v>
      </c>
      <c r="H66" s="18" t="s">
        <v>30</v>
      </c>
      <c r="I66" s="8"/>
    </row>
    <row r="67" spans="2:9" ht="60">
      <c r="B67" s="6">
        <v>33</v>
      </c>
      <c r="C67" s="46" t="str">
        <f>CONCATENATE(LEFT(DAY(CT!L29),2),"-",LEFT(DAY(CT!P29),2)," Mayıs")</f>
        <v>19-23 Mayıs</v>
      </c>
      <c r="D67" s="7">
        <f>$D$13</f>
        <v>4</v>
      </c>
      <c r="E67" s="18"/>
      <c r="F67" s="10"/>
      <c r="G67" s="10" t="s">
        <v>15</v>
      </c>
      <c r="H67" s="18" t="s">
        <v>30</v>
      </c>
      <c r="I67" s="8" t="s">
        <v>36</v>
      </c>
    </row>
    <row r="68" spans="2:9" ht="60">
      <c r="B68" s="6">
        <v>34</v>
      </c>
      <c r="C68" s="46" t="str">
        <f>CONCATENATE(LEFT(DAY(CT!L30),2),"-",LEFT(DAY(CT!P30),2)," Mayıs")</f>
        <v>26-30 Mayıs</v>
      </c>
      <c r="D68" s="7">
        <f>$D$13</f>
        <v>4</v>
      </c>
      <c r="E68" s="18"/>
      <c r="F68" s="10"/>
      <c r="G68" s="10" t="s">
        <v>15</v>
      </c>
      <c r="H68" s="18" t="s">
        <v>30</v>
      </c>
      <c r="I68" s="8" t="s">
        <v>21</v>
      </c>
    </row>
    <row r="69" spans="2:9" ht="5.0999999999999996" customHeight="1">
      <c r="B69" s="89"/>
      <c r="C69" s="89"/>
      <c r="D69" s="89"/>
      <c r="E69" s="89"/>
      <c r="F69" s="89"/>
      <c r="G69" s="89"/>
      <c r="H69" s="89"/>
      <c r="I69" s="89"/>
    </row>
    <row r="70" spans="2:9" ht="27.6" customHeight="1">
      <c r="B70" s="85" t="s">
        <v>28</v>
      </c>
      <c r="C70" s="85"/>
      <c r="D70" s="85"/>
      <c r="E70" s="85"/>
      <c r="F70" s="85"/>
      <c r="G70" s="85"/>
      <c r="H70" s="85"/>
      <c r="I70" s="85"/>
    </row>
    <row r="71" spans="2:9" ht="60">
      <c r="B71" s="6">
        <v>35</v>
      </c>
      <c r="C71" s="46" t="str">
        <f>CONCATENATE(LEFT(DAY(CT!L34),2),"-",LEFT(DAY(CT!P34),2)," Haz.")</f>
        <v>2-6 Haz.</v>
      </c>
      <c r="D71" s="7">
        <f>$D$13</f>
        <v>4</v>
      </c>
      <c r="E71" s="18"/>
      <c r="F71" s="10"/>
      <c r="G71" s="10" t="s">
        <v>15</v>
      </c>
      <c r="H71" s="18" t="s">
        <v>30</v>
      </c>
      <c r="I71" s="8" t="s">
        <v>773</v>
      </c>
    </row>
    <row r="72" spans="2:9" ht="60">
      <c r="B72" s="6">
        <v>36</v>
      </c>
      <c r="C72" s="46" t="str">
        <f>CONCATENATE(LEFT(DAY(CT!L35),2),"-",LEFT(DAY(CT!P35),2)," Haz.")</f>
        <v>9-13 Haz.</v>
      </c>
      <c r="D72" s="7">
        <f>$D$13</f>
        <v>4</v>
      </c>
      <c r="E72" s="18"/>
      <c r="F72" s="10"/>
      <c r="G72" s="10" t="s">
        <v>15</v>
      </c>
      <c r="H72" s="18" t="s">
        <v>30</v>
      </c>
      <c r="I72" s="8" t="s">
        <v>773</v>
      </c>
    </row>
    <row r="73" spans="2:9" ht="60">
      <c r="B73" s="6">
        <v>37</v>
      </c>
      <c r="C73" s="46" t="str">
        <f>CONCATENATE(LEFT(DAY(CT!L36),2),"-",LEFT(DAY(CT!P36),2)," Haz.")</f>
        <v>16-20 Haz.</v>
      </c>
      <c r="D73" s="7">
        <f>$D$13</f>
        <v>4</v>
      </c>
      <c r="E73" s="18"/>
      <c r="F73" s="10"/>
      <c r="G73" s="10" t="s">
        <v>15</v>
      </c>
      <c r="H73" s="18" t="s">
        <v>30</v>
      </c>
      <c r="I73" s="8" t="s">
        <v>29</v>
      </c>
    </row>
    <row r="74" spans="2:9" ht="19.899999999999999" customHeight="1">
      <c r="B74" s="4"/>
      <c r="C74" s="4"/>
      <c r="D74" s="5"/>
      <c r="E74" s="83" t="s">
        <v>780</v>
      </c>
      <c r="F74" s="83"/>
      <c r="G74" s="83"/>
      <c r="H74" s="83"/>
      <c r="I74" s="83"/>
    </row>
    <row r="75" spans="2:9" ht="21.6" customHeight="1">
      <c r="B75" s="4"/>
      <c r="C75" s="4"/>
      <c r="D75" s="5"/>
      <c r="E75" s="83"/>
      <c r="F75" s="83"/>
      <c r="G75" s="83"/>
      <c r="H75" s="83"/>
      <c r="I75" s="83"/>
    </row>
    <row r="76" spans="2:9" ht="9.9499999999999993" customHeight="1">
      <c r="B76" s="80"/>
      <c r="C76" s="80"/>
      <c r="D76" s="80"/>
      <c r="E76" s="80"/>
      <c r="F76" s="80"/>
      <c r="G76" s="80"/>
      <c r="H76" s="80"/>
      <c r="I76" s="80"/>
    </row>
    <row r="77" spans="2:9">
      <c r="B77" s="100" t="s">
        <v>49</v>
      </c>
      <c r="C77" s="100"/>
      <c r="D77" s="100"/>
      <c r="E77" s="100"/>
      <c r="F77" s="100"/>
      <c r="G77" s="100"/>
      <c r="H77" s="100"/>
      <c r="I77" s="100"/>
    </row>
    <row r="78" spans="2:9" ht="16.149999999999999" customHeight="1">
      <c r="B78" s="100"/>
      <c r="C78" s="100"/>
      <c r="D78" s="100"/>
      <c r="E78" s="100"/>
      <c r="F78" s="100"/>
      <c r="G78" s="100"/>
      <c r="H78" s="100"/>
      <c r="I78" s="100"/>
    </row>
    <row r="79" spans="2:9" ht="9.9499999999999993" customHeight="1">
      <c r="B79" s="101"/>
      <c r="C79" s="101"/>
      <c r="D79" s="101"/>
      <c r="E79" s="101"/>
      <c r="F79" s="101"/>
      <c r="G79" s="101"/>
      <c r="H79" s="101"/>
      <c r="I79" s="101"/>
    </row>
    <row r="80" spans="2:9" ht="19.899999999999999" customHeight="1">
      <c r="B80" s="99" t="s">
        <v>50</v>
      </c>
      <c r="C80" s="99"/>
      <c r="D80" s="99"/>
      <c r="E80" s="99"/>
      <c r="F80" s="99"/>
      <c r="G80" s="99"/>
      <c r="H80" s="99"/>
      <c r="I80" s="99"/>
    </row>
    <row r="81" spans="2:9" ht="19.899999999999999" customHeight="1">
      <c r="B81" s="90"/>
      <c r="C81" s="91"/>
      <c r="D81" s="91"/>
      <c r="E81" s="91"/>
      <c r="F81" s="91"/>
      <c r="G81" s="91"/>
      <c r="H81" s="91"/>
      <c r="I81" s="92"/>
    </row>
    <row r="82" spans="2:9" ht="19.899999999999999" customHeight="1">
      <c r="B82" s="93"/>
      <c r="C82" s="94"/>
      <c r="D82" s="94"/>
      <c r="E82" s="94"/>
      <c r="F82" s="94"/>
      <c r="G82" s="94"/>
      <c r="H82" s="94"/>
      <c r="I82" s="95"/>
    </row>
    <row r="83" spans="2:9" ht="19.899999999999999" customHeight="1">
      <c r="B83" s="93"/>
      <c r="C83" s="94"/>
      <c r="D83" s="94"/>
      <c r="E83" s="94"/>
      <c r="F83" s="94"/>
      <c r="G83" s="94"/>
      <c r="H83" s="94"/>
      <c r="I83" s="95"/>
    </row>
    <row r="84" spans="2:9" ht="19.899999999999999" customHeight="1">
      <c r="B84" s="93"/>
      <c r="C84" s="94"/>
      <c r="D84" s="94"/>
      <c r="E84" s="94"/>
      <c r="F84" s="94"/>
      <c r="G84" s="94"/>
      <c r="H84" s="94"/>
      <c r="I84" s="95"/>
    </row>
    <row r="85" spans="2:9" ht="19.899999999999999" customHeight="1">
      <c r="B85" s="93"/>
      <c r="C85" s="94"/>
      <c r="D85" s="94"/>
      <c r="E85" s="94"/>
      <c r="F85" s="94"/>
      <c r="G85" s="94"/>
      <c r="H85" s="94"/>
      <c r="I85" s="95"/>
    </row>
    <row r="86" spans="2:9" ht="19.899999999999999" customHeight="1">
      <c r="B86" s="93"/>
      <c r="C86" s="94"/>
      <c r="D86" s="94"/>
      <c r="E86" s="94"/>
      <c r="F86" s="94"/>
      <c r="G86" s="94"/>
      <c r="H86" s="94"/>
      <c r="I86" s="95"/>
    </row>
    <row r="87" spans="2:9" ht="19.899999999999999" customHeight="1">
      <c r="B87" s="93"/>
      <c r="C87" s="94"/>
      <c r="D87" s="94"/>
      <c r="E87" s="94"/>
      <c r="F87" s="94"/>
      <c r="G87" s="94"/>
      <c r="H87" s="94"/>
      <c r="I87" s="95"/>
    </row>
    <row r="88" spans="2:9" ht="15" customHeight="1">
      <c r="B88" s="96"/>
      <c r="C88" s="97"/>
      <c r="D88" s="97"/>
      <c r="E88" s="97"/>
      <c r="F88" s="97"/>
      <c r="G88" s="97"/>
      <c r="H88" s="97"/>
      <c r="I88" s="98"/>
    </row>
    <row r="89" spans="2:9" ht="110.1" customHeight="1">
      <c r="B89" s="71" t="s">
        <v>768</v>
      </c>
      <c r="C89" s="72"/>
      <c r="D89" s="72"/>
      <c r="E89" s="72"/>
      <c r="F89" s="72"/>
      <c r="G89" s="72"/>
      <c r="H89" s="72"/>
      <c r="I89" s="73"/>
    </row>
    <row r="90" spans="2:9" s="19" customFormat="1">
      <c r="C90" s="42"/>
      <c r="E90" s="14"/>
    </row>
    <row r="91" spans="2:9" s="19" customFormat="1">
      <c r="E91" s="14"/>
    </row>
    <row r="92" spans="2:9" s="19" customFormat="1">
      <c r="E92" s="14"/>
    </row>
    <row r="93" spans="2:9" s="19" customFormat="1">
      <c r="E93" s="14"/>
    </row>
    <row r="94" spans="2:9" s="19" customFormat="1">
      <c r="E94" s="14"/>
    </row>
    <row r="95" spans="2:9" s="19" customFormat="1">
      <c r="E95" s="14"/>
    </row>
    <row r="96" spans="2:9" s="19" customFormat="1">
      <c r="E96" s="14"/>
    </row>
    <row r="97" spans="5:5" s="19" customFormat="1">
      <c r="E97" s="14"/>
    </row>
    <row r="98" spans="5:5" s="19" customFormat="1">
      <c r="E98" s="14"/>
    </row>
    <row r="99" spans="5:5" s="19" customFormat="1">
      <c r="E99" s="14"/>
    </row>
    <row r="100" spans="5:5" s="19" customFormat="1">
      <c r="E100" s="14"/>
    </row>
    <row r="101" spans="5:5" s="19" customFormat="1">
      <c r="E101" s="14"/>
    </row>
    <row r="102" spans="5:5" s="19" customFormat="1">
      <c r="E102" s="14"/>
    </row>
    <row r="103" spans="5:5" s="19" customFormat="1">
      <c r="E103" s="14"/>
    </row>
    <row r="104" spans="5:5" s="19" customFormat="1">
      <c r="E104" s="14"/>
    </row>
    <row r="105" spans="5:5" s="19" customFormat="1">
      <c r="E105" s="14"/>
    </row>
    <row r="106" spans="5:5" s="19" customFormat="1">
      <c r="E106" s="14"/>
    </row>
    <row r="107" spans="5:5" s="19" customFormat="1">
      <c r="E107" s="14"/>
    </row>
    <row r="108" spans="5:5" s="19" customFormat="1">
      <c r="E108" s="14"/>
    </row>
    <row r="109" spans="5:5" s="19" customFormat="1">
      <c r="E109" s="14"/>
    </row>
    <row r="110" spans="5:5" s="19" customFormat="1">
      <c r="E110" s="14"/>
    </row>
    <row r="111" spans="5:5" s="19" customFormat="1">
      <c r="E111" s="14"/>
    </row>
    <row r="112" spans="5:5" s="19" customFormat="1">
      <c r="E112" s="14"/>
    </row>
    <row r="113" spans="5:5" s="19" customFormat="1">
      <c r="E113" s="14"/>
    </row>
    <row r="114" spans="5:5" s="19" customFormat="1">
      <c r="E114" s="14"/>
    </row>
    <row r="115" spans="5:5" s="19" customFormat="1">
      <c r="E115" s="14"/>
    </row>
    <row r="116" spans="5:5" s="19" customFormat="1">
      <c r="E116" s="14"/>
    </row>
    <row r="117" spans="5:5" s="19" customFormat="1">
      <c r="E117" s="14"/>
    </row>
    <row r="118" spans="5:5" s="19" customFormat="1">
      <c r="E118" s="14"/>
    </row>
    <row r="119" spans="5:5" s="19" customFormat="1">
      <c r="E119" s="14"/>
    </row>
    <row r="120" spans="5:5" s="19" customFormat="1">
      <c r="E120" s="14"/>
    </row>
    <row r="121" spans="5:5" s="19" customFormat="1">
      <c r="E121" s="14"/>
    </row>
    <row r="122" spans="5:5" s="19" customFormat="1">
      <c r="E122" s="14"/>
    </row>
    <row r="123" spans="5:5" s="19" customFormat="1">
      <c r="E123" s="14"/>
    </row>
    <row r="124" spans="5:5" s="19" customFormat="1">
      <c r="E124" s="14"/>
    </row>
    <row r="125" spans="5:5" s="19" customFormat="1">
      <c r="E125" s="14"/>
    </row>
    <row r="126" spans="5:5" s="19" customFormat="1">
      <c r="E126" s="14"/>
    </row>
    <row r="127" spans="5:5" s="19" customFormat="1">
      <c r="E127" s="14"/>
    </row>
    <row r="128" spans="5:5" s="19" customFormat="1">
      <c r="E128" s="14"/>
    </row>
    <row r="129" spans="5:5" s="19" customFormat="1">
      <c r="E129" s="14"/>
    </row>
    <row r="130" spans="5:5" s="19" customFormat="1">
      <c r="E130" s="14"/>
    </row>
    <row r="131" spans="5:5" s="19" customFormat="1">
      <c r="E131" s="14"/>
    </row>
    <row r="132" spans="5:5" s="19" customFormat="1">
      <c r="E132" s="14"/>
    </row>
    <row r="133" spans="5:5" s="19" customFormat="1">
      <c r="E133" s="14"/>
    </row>
    <row r="134" spans="5:5" s="19" customFormat="1">
      <c r="E134" s="14"/>
    </row>
    <row r="135" spans="5:5" s="19" customFormat="1">
      <c r="E135" s="14"/>
    </row>
    <row r="136" spans="5:5" s="19" customFormat="1">
      <c r="E136" s="14"/>
    </row>
    <row r="137" spans="5:5" s="19" customFormat="1">
      <c r="E137" s="14"/>
    </row>
    <row r="138" spans="5:5" s="19" customFormat="1">
      <c r="E138" s="14"/>
    </row>
    <row r="139" spans="5:5" s="19" customFormat="1">
      <c r="E139" s="14"/>
    </row>
    <row r="140" spans="5:5" s="19" customFormat="1">
      <c r="E140" s="14"/>
    </row>
    <row r="141" spans="5:5" s="19" customFormat="1">
      <c r="E141" s="14"/>
    </row>
    <row r="142" spans="5:5" s="19" customFormat="1">
      <c r="E142" s="14"/>
    </row>
    <row r="143" spans="5:5" s="19" customFormat="1">
      <c r="E143" s="14"/>
    </row>
    <row r="144" spans="5:5" s="19" customFormat="1">
      <c r="E144" s="14"/>
    </row>
    <row r="145" spans="5:5" s="19" customFormat="1">
      <c r="E145" s="14"/>
    </row>
    <row r="146" spans="5:5" s="19" customFormat="1">
      <c r="E146" s="14"/>
    </row>
    <row r="147" spans="5:5" s="19" customFormat="1">
      <c r="E147" s="14"/>
    </row>
    <row r="148" spans="5:5" s="19" customFormat="1">
      <c r="E148" s="14"/>
    </row>
    <row r="149" spans="5:5" s="19" customFormat="1">
      <c r="E149" s="14"/>
    </row>
    <row r="150" spans="5:5" s="19" customFormat="1">
      <c r="E150" s="14"/>
    </row>
    <row r="151" spans="5:5" s="19" customFormat="1">
      <c r="E151" s="14"/>
    </row>
    <row r="152" spans="5:5" s="19" customFormat="1">
      <c r="E152" s="14"/>
    </row>
    <row r="153" spans="5:5" s="19" customFormat="1">
      <c r="E153" s="14"/>
    </row>
    <row r="154" spans="5:5" s="19" customFormat="1">
      <c r="E154" s="14"/>
    </row>
    <row r="155" spans="5:5" s="19" customFormat="1">
      <c r="E155" s="14"/>
    </row>
    <row r="156" spans="5:5" s="19" customFormat="1">
      <c r="E156" s="14"/>
    </row>
    <row r="157" spans="5:5" s="19" customFormat="1">
      <c r="E157" s="14"/>
    </row>
    <row r="158" spans="5:5" s="19" customFormat="1">
      <c r="E158" s="14"/>
    </row>
    <row r="159" spans="5:5" s="19" customFormat="1">
      <c r="E159" s="14"/>
    </row>
    <row r="160" spans="5:5" s="19" customFormat="1">
      <c r="E160" s="14"/>
    </row>
    <row r="161" spans="5:5" s="19" customFormat="1">
      <c r="E161" s="14"/>
    </row>
    <row r="162" spans="5:5" s="19" customFormat="1">
      <c r="E162" s="14"/>
    </row>
    <row r="163" spans="5:5" s="19" customFormat="1">
      <c r="E163" s="14"/>
    </row>
    <row r="164" spans="5:5" s="19" customFormat="1">
      <c r="E164" s="14"/>
    </row>
    <row r="165" spans="5:5" s="19" customFormat="1">
      <c r="E165" s="14"/>
    </row>
    <row r="166" spans="5:5" s="19" customFormat="1">
      <c r="E166" s="14"/>
    </row>
    <row r="167" spans="5:5" s="19" customFormat="1">
      <c r="E167" s="14"/>
    </row>
    <row r="168" spans="5:5" s="19" customFormat="1">
      <c r="E168" s="14"/>
    </row>
    <row r="169" spans="5:5" s="19" customFormat="1">
      <c r="E169" s="14"/>
    </row>
    <row r="170" spans="5:5" s="19" customFormat="1">
      <c r="E170" s="14"/>
    </row>
    <row r="171" spans="5:5" s="19" customFormat="1">
      <c r="E171" s="14"/>
    </row>
    <row r="172" spans="5:5" s="19" customFormat="1">
      <c r="E172" s="14"/>
    </row>
    <row r="173" spans="5:5" s="19" customFormat="1">
      <c r="E173" s="14"/>
    </row>
    <row r="174" spans="5:5" s="19" customFormat="1">
      <c r="E174" s="14"/>
    </row>
    <row r="175" spans="5:5" s="19" customFormat="1">
      <c r="E175" s="14"/>
    </row>
    <row r="176" spans="5:5" s="19" customFormat="1">
      <c r="E176" s="14"/>
    </row>
    <row r="177" spans="5:5" s="19" customFormat="1">
      <c r="E177" s="14"/>
    </row>
    <row r="178" spans="5:5" s="19" customFormat="1">
      <c r="E178" s="14"/>
    </row>
    <row r="179" spans="5:5" s="19" customFormat="1">
      <c r="E179" s="14"/>
    </row>
    <row r="180" spans="5:5" s="19" customFormat="1">
      <c r="E180" s="14"/>
    </row>
    <row r="181" spans="5:5" s="19" customFormat="1">
      <c r="E181" s="14"/>
    </row>
    <row r="182" spans="5:5" s="19" customFormat="1">
      <c r="E182" s="14"/>
    </row>
    <row r="183" spans="5:5" s="19" customFormat="1">
      <c r="E183" s="14"/>
    </row>
    <row r="184" spans="5:5" s="19" customFormat="1">
      <c r="E184" s="14"/>
    </row>
    <row r="185" spans="5:5" s="19" customFormat="1">
      <c r="E185" s="14"/>
    </row>
    <row r="186" spans="5:5" s="19" customFormat="1">
      <c r="E186" s="14"/>
    </row>
    <row r="187" spans="5:5" s="19" customFormat="1">
      <c r="E187" s="14"/>
    </row>
  </sheetData>
  <mergeCells count="52">
    <mergeCell ref="B5:D5"/>
    <mergeCell ref="E5:F5"/>
    <mergeCell ref="H5:I5"/>
    <mergeCell ref="B2:I2"/>
    <mergeCell ref="B3:I3"/>
    <mergeCell ref="B4:D4"/>
    <mergeCell ref="E4:F4"/>
    <mergeCell ref="H4:I4"/>
    <mergeCell ref="B6:D6"/>
    <mergeCell ref="E6:F6"/>
    <mergeCell ref="H6:I6"/>
    <mergeCell ref="B7:I7"/>
    <mergeCell ref="B8:B9"/>
    <mergeCell ref="C8:C9"/>
    <mergeCell ref="D8:D9"/>
    <mergeCell ref="E8:E9"/>
    <mergeCell ref="F8:F9"/>
    <mergeCell ref="G8:G9"/>
    <mergeCell ref="B30:I30"/>
    <mergeCell ref="H8:H9"/>
    <mergeCell ref="I8:I9"/>
    <mergeCell ref="B10:I10"/>
    <mergeCell ref="B11:I11"/>
    <mergeCell ref="E12:I12"/>
    <mergeCell ref="B16:I16"/>
    <mergeCell ref="B17:I17"/>
    <mergeCell ref="B23:I23"/>
    <mergeCell ref="B24:I24"/>
    <mergeCell ref="E26:I26"/>
    <mergeCell ref="B29:I29"/>
    <mergeCell ref="B63:I63"/>
    <mergeCell ref="B35:I35"/>
    <mergeCell ref="B36:I36"/>
    <mergeCell ref="E41:I41"/>
    <mergeCell ref="B43:I43"/>
    <mergeCell ref="B45:I45"/>
    <mergeCell ref="E40:I40"/>
    <mergeCell ref="B50:I50"/>
    <mergeCell ref="B51:I51"/>
    <mergeCell ref="B56:I56"/>
    <mergeCell ref="B57:I57"/>
    <mergeCell ref="E58:I58"/>
    <mergeCell ref="B79:I79"/>
    <mergeCell ref="B80:I80"/>
    <mergeCell ref="B81:I88"/>
    <mergeCell ref="B89:I89"/>
    <mergeCell ref="B64:I64"/>
    <mergeCell ref="B69:I69"/>
    <mergeCell ref="B70:I70"/>
    <mergeCell ref="E74:I75"/>
    <mergeCell ref="B76:I76"/>
    <mergeCell ref="B77:I78"/>
  </mergeCells>
  <printOptions horizontalCentered="1"/>
  <pageMargins left="0.19685039370078741" right="0.19685039370078741" top="0.39370078740157483" bottom="0.19685039370078741" header="0.31496062992125984" footer="0.31496062992125984"/>
  <pageSetup paperSize="9" scale="68" orientation="landscape" r:id="rId1"/>
  <rowBreaks count="2" manualBreakCount="2">
    <brk id="53" min="1" max="8" man="1"/>
    <brk id="69" min="1" max="8"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FD185-AF86-4523-8A93-A34BDCB0F9FE}">
  <dimension ref="A1:V187"/>
  <sheetViews>
    <sheetView topLeftCell="A73" zoomScale="85" zoomScaleNormal="85" workbookViewId="0">
      <selection activeCell="B89" sqref="B89:I89"/>
    </sheetView>
  </sheetViews>
  <sheetFormatPr defaultColWidth="8.85546875" defaultRowHeight="15"/>
  <cols>
    <col min="1" max="1" width="1.42578125" style="19" customWidth="1"/>
    <col min="2" max="2" width="3.7109375" style="21" customWidth="1"/>
    <col min="3" max="4" width="4.7109375" style="21" customWidth="1"/>
    <col min="5" max="5" width="55.7109375" style="17" customWidth="1"/>
    <col min="6" max="6" width="55.7109375" style="21" customWidth="1"/>
    <col min="7" max="7" width="22.7109375" style="21" customWidth="1"/>
    <col min="8" max="8" width="20.7109375" style="21" customWidth="1"/>
    <col min="9" max="9" width="14.7109375" style="21" customWidth="1"/>
    <col min="10" max="10" width="4.5703125" style="19" customWidth="1"/>
    <col min="11" max="11" width="5.28515625" style="19" customWidth="1"/>
    <col min="12" max="22" width="8.85546875" style="19"/>
    <col min="23" max="16384" width="8.85546875" style="21"/>
  </cols>
  <sheetData>
    <row r="1" spans="1:22" s="19" customFormat="1" ht="7.15" customHeight="1" thickBot="1">
      <c r="E1" s="14"/>
    </row>
    <row r="2" spans="1:22" ht="45.75" thickBot="1">
      <c r="B2" s="74" t="s">
        <v>0</v>
      </c>
      <c r="C2" s="74"/>
      <c r="D2" s="74"/>
      <c r="E2" s="74"/>
      <c r="F2" s="74"/>
      <c r="G2" s="74"/>
      <c r="H2" s="74"/>
      <c r="I2" s="75"/>
    </row>
    <row r="3" spans="1:22" ht="5.0999999999999996" customHeight="1">
      <c r="B3" s="65"/>
      <c r="C3" s="65"/>
      <c r="D3" s="65"/>
      <c r="E3" s="65"/>
      <c r="F3" s="65"/>
      <c r="G3" s="65"/>
      <c r="H3" s="65"/>
      <c r="I3" s="65"/>
    </row>
    <row r="4" spans="1:22" s="1" customFormat="1" ht="30" customHeight="1">
      <c r="A4" s="20"/>
      <c r="B4" s="66" t="s">
        <v>1</v>
      </c>
      <c r="C4" s="66"/>
      <c r="D4" s="66"/>
      <c r="E4" s="67" t="str">
        <f>AnaPlan!E4</f>
        <v>2024 - 2025 Eğitim - Öğretim Yılı</v>
      </c>
      <c r="F4" s="67"/>
      <c r="G4" s="9" t="s">
        <v>2</v>
      </c>
      <c r="H4" s="67" t="str">
        <f>AnaPlan!H4</f>
        <v>Elektrik - Elektronik Teknolojisi</v>
      </c>
      <c r="I4" s="67"/>
      <c r="J4" s="20"/>
      <c r="K4" s="20"/>
      <c r="L4" s="20"/>
      <c r="M4" s="20"/>
      <c r="N4" s="20"/>
      <c r="O4" s="20"/>
      <c r="P4" s="20"/>
      <c r="Q4" s="20"/>
      <c r="R4" s="20"/>
      <c r="S4" s="20"/>
      <c r="T4" s="20"/>
      <c r="U4" s="20"/>
      <c r="V4" s="20"/>
    </row>
    <row r="5" spans="1:22" s="1" customFormat="1" ht="30" customHeight="1">
      <c r="A5" s="20"/>
      <c r="B5" s="66" t="s">
        <v>4</v>
      </c>
      <c r="C5" s="66"/>
      <c r="D5" s="66"/>
      <c r="E5" s="67" t="str">
        <f>AnaPlan!E5</f>
        <v>Simav Şehit Emre Üçkan Mesleki ve Teknik Anadolu Lisesi</v>
      </c>
      <c r="F5" s="67"/>
      <c r="G5" s="9" t="s">
        <v>5</v>
      </c>
      <c r="H5" s="67" t="str">
        <f>AnaPlan!H5</f>
        <v>Mehmet ÇAKMAK</v>
      </c>
      <c r="I5" s="67"/>
      <c r="J5" s="20"/>
      <c r="K5" s="20"/>
      <c r="L5" s="20"/>
      <c r="M5" s="20"/>
      <c r="N5" s="20"/>
      <c r="O5" s="20"/>
      <c r="P5" s="20"/>
      <c r="Q5" s="20"/>
      <c r="R5" s="20"/>
      <c r="S5" s="20"/>
      <c r="T5" s="20"/>
      <c r="U5" s="20"/>
      <c r="V5" s="20"/>
    </row>
    <row r="6" spans="1:22" s="1" customFormat="1" ht="30" customHeight="1">
      <c r="A6" s="20"/>
      <c r="B6" s="66" t="s">
        <v>6</v>
      </c>
      <c r="C6" s="66"/>
      <c r="D6" s="66"/>
      <c r="E6" s="76" t="s">
        <v>52</v>
      </c>
      <c r="F6" s="76"/>
      <c r="G6" s="9" t="s">
        <v>7</v>
      </c>
      <c r="H6" s="67" t="s">
        <v>47</v>
      </c>
      <c r="I6" s="67"/>
      <c r="J6" s="20"/>
      <c r="K6" s="20"/>
      <c r="L6" s="20"/>
      <c r="M6" s="20"/>
      <c r="N6" s="20"/>
      <c r="O6" s="20"/>
      <c r="P6" s="20"/>
      <c r="Q6" s="20"/>
      <c r="R6" s="20"/>
      <c r="S6" s="20"/>
      <c r="T6" s="20"/>
      <c r="U6" s="20"/>
      <c r="V6" s="20"/>
    </row>
    <row r="7" spans="1:22" ht="15" customHeight="1">
      <c r="B7" s="65"/>
      <c r="C7" s="65"/>
      <c r="D7" s="65"/>
      <c r="E7" s="65"/>
      <c r="F7" s="65"/>
      <c r="G7" s="65"/>
      <c r="H7" s="65"/>
      <c r="I7" s="65"/>
    </row>
    <row r="8" spans="1:22" s="3" customFormat="1" ht="15.75" customHeight="1">
      <c r="A8" s="2"/>
      <c r="B8" s="77" t="s">
        <v>13</v>
      </c>
      <c r="C8" s="77" t="s">
        <v>629</v>
      </c>
      <c r="D8" s="77" t="s">
        <v>37</v>
      </c>
      <c r="E8" s="79" t="s">
        <v>8</v>
      </c>
      <c r="F8" s="79" t="s">
        <v>9</v>
      </c>
      <c r="G8" s="79" t="s">
        <v>10</v>
      </c>
      <c r="H8" s="79" t="s">
        <v>11</v>
      </c>
      <c r="I8" s="79" t="s">
        <v>12</v>
      </c>
      <c r="J8" s="2"/>
      <c r="K8" s="2"/>
      <c r="L8" s="2"/>
      <c r="M8" s="2"/>
      <c r="N8" s="2"/>
      <c r="O8" s="2"/>
      <c r="P8" s="2"/>
      <c r="Q8" s="2"/>
      <c r="R8" s="2"/>
      <c r="S8" s="2"/>
      <c r="T8" s="2"/>
      <c r="U8" s="2"/>
      <c r="V8" s="2"/>
    </row>
    <row r="9" spans="1:22" s="3" customFormat="1" ht="32.450000000000003" customHeight="1">
      <c r="A9" s="2"/>
      <c r="B9" s="78"/>
      <c r="C9" s="78"/>
      <c r="D9" s="78"/>
      <c r="E9" s="79"/>
      <c r="F9" s="79"/>
      <c r="G9" s="79"/>
      <c r="H9" s="79"/>
      <c r="I9" s="79"/>
      <c r="J9" s="2"/>
      <c r="K9" s="2"/>
      <c r="L9" s="2"/>
      <c r="M9" s="2"/>
      <c r="N9" s="2"/>
      <c r="O9" s="2"/>
      <c r="P9" s="2"/>
      <c r="Q9" s="2"/>
      <c r="R9" s="2"/>
      <c r="S9" s="2"/>
      <c r="T9" s="2"/>
      <c r="U9" s="2"/>
      <c r="V9" s="2"/>
    </row>
    <row r="10" spans="1:22" ht="5.0999999999999996" customHeight="1">
      <c r="B10" s="81"/>
      <c r="C10" s="81"/>
      <c r="D10" s="81"/>
      <c r="E10" s="81"/>
      <c r="F10" s="81"/>
      <c r="G10" s="81"/>
      <c r="H10" s="81"/>
      <c r="I10" s="81"/>
    </row>
    <row r="11" spans="1:22" ht="23.45" customHeight="1">
      <c r="B11" s="82" t="s">
        <v>14</v>
      </c>
      <c r="C11" s="82"/>
      <c r="D11" s="82"/>
      <c r="E11" s="82"/>
      <c r="F11" s="82"/>
      <c r="G11" s="82"/>
      <c r="H11" s="82"/>
      <c r="I11" s="82"/>
    </row>
    <row r="12" spans="1:22" ht="24" customHeight="1">
      <c r="B12" s="4"/>
      <c r="C12" s="4"/>
      <c r="D12" s="5"/>
      <c r="E12" s="83" t="s">
        <v>767</v>
      </c>
      <c r="F12" s="83"/>
      <c r="G12" s="83"/>
      <c r="H12" s="83"/>
      <c r="I12" s="83"/>
    </row>
    <row r="13" spans="1:22" ht="60">
      <c r="B13" s="6">
        <v>1</v>
      </c>
      <c r="C13" s="46" t="str">
        <f>CONCATENATE(LEFT(DAY(CT!D7),2),"-",LEFT(DAY(CT!H7),2)," Eylül")</f>
        <v>9-13 Eylül</v>
      </c>
      <c r="D13" s="7">
        <v>4</v>
      </c>
      <c r="E13" s="15" t="s">
        <v>789</v>
      </c>
      <c r="F13" s="15" t="s">
        <v>259</v>
      </c>
      <c r="G13" s="18" t="s">
        <v>15</v>
      </c>
      <c r="H13" s="18" t="s">
        <v>30</v>
      </c>
      <c r="I13" s="8" t="s">
        <v>16</v>
      </c>
    </row>
    <row r="14" spans="1:22" ht="90">
      <c r="B14" s="6">
        <v>2</v>
      </c>
      <c r="C14" s="46" t="str">
        <f>CONCATENATE(LEFT(DAY(CT!D8),2),"-",LEFT(DAY(CT!H8),2)," Eylül")</f>
        <v>16-20 Eylül</v>
      </c>
      <c r="D14" s="7">
        <f>$D$13</f>
        <v>4</v>
      </c>
      <c r="E14" s="15" t="s">
        <v>58</v>
      </c>
      <c r="F14" s="15" t="s">
        <v>260</v>
      </c>
      <c r="G14" s="18" t="s">
        <v>15</v>
      </c>
      <c r="H14" s="18" t="s">
        <v>30</v>
      </c>
      <c r="I14" s="8" t="s">
        <v>38</v>
      </c>
    </row>
    <row r="15" spans="1:22" ht="105">
      <c r="B15" s="6">
        <v>3</v>
      </c>
      <c r="C15" s="46" t="str">
        <f>CONCATENATE(LEFT(DAY(CT!D9),2),"-",LEFT(DAY(CT!H9),2)," Eylül")</f>
        <v>23-27 Eylül</v>
      </c>
      <c r="D15" s="7">
        <f>$D$13</f>
        <v>4</v>
      </c>
      <c r="E15" s="15" t="s">
        <v>57</v>
      </c>
      <c r="F15" s="15" t="s">
        <v>261</v>
      </c>
      <c r="G15" s="18" t="s">
        <v>15</v>
      </c>
      <c r="H15" s="18" t="s">
        <v>30</v>
      </c>
      <c r="I15" s="8"/>
    </row>
    <row r="16" spans="1:22" ht="5.0999999999999996" customHeight="1">
      <c r="B16" s="80"/>
      <c r="C16" s="80"/>
      <c r="D16" s="80"/>
      <c r="E16" s="80"/>
      <c r="F16" s="80"/>
      <c r="G16" s="80"/>
      <c r="H16" s="80"/>
      <c r="I16" s="80"/>
    </row>
    <row r="17" spans="2:9" s="19" customFormat="1" ht="22.15" customHeight="1">
      <c r="B17" s="84" t="s">
        <v>17</v>
      </c>
      <c r="C17" s="84"/>
      <c r="D17" s="84"/>
      <c r="E17" s="84"/>
      <c r="F17" s="84"/>
      <c r="G17" s="84"/>
      <c r="H17" s="84"/>
      <c r="I17" s="84"/>
    </row>
    <row r="18" spans="2:9" ht="90">
      <c r="B18" s="6">
        <v>4</v>
      </c>
      <c r="C18" s="46" t="str">
        <f>CONCATENATE(LEFT(DAY(CT!D13),2),"-",LEFT(DAY(CT!H13),2)," Ekim")</f>
        <v>30-4 Ekim</v>
      </c>
      <c r="D18" s="7">
        <f>$D$13</f>
        <v>4</v>
      </c>
      <c r="E18" s="18" t="s">
        <v>55</v>
      </c>
      <c r="F18" s="18" t="s">
        <v>262</v>
      </c>
      <c r="G18" s="18" t="s">
        <v>15</v>
      </c>
      <c r="H18" s="18" t="s">
        <v>30</v>
      </c>
      <c r="I18" s="8"/>
    </row>
    <row r="19" spans="2:9" s="19" customFormat="1" ht="180">
      <c r="B19" s="6">
        <v>5</v>
      </c>
      <c r="C19" s="46" t="str">
        <f>CONCATENATE(LEFT(DAY(CT!D14),2),"-",LEFT(DAY(CT!H14),2)," Ekim")</f>
        <v>7-11 Ekim</v>
      </c>
      <c r="D19" s="7">
        <f>$D$13</f>
        <v>4</v>
      </c>
      <c r="E19" s="18" t="s">
        <v>56</v>
      </c>
      <c r="F19" s="18" t="s">
        <v>263</v>
      </c>
      <c r="G19" s="18" t="s">
        <v>15</v>
      </c>
      <c r="H19" s="18" t="s">
        <v>30</v>
      </c>
      <c r="I19" s="8" t="s">
        <v>39</v>
      </c>
    </row>
    <row r="20" spans="2:9" s="19" customFormat="1" ht="75">
      <c r="B20" s="6">
        <v>6</v>
      </c>
      <c r="C20" s="46" t="str">
        <f>CONCATENATE(LEFT(DAY(CT!D15),2),"-",LEFT(DAY(CT!H15),2)," Ekim")</f>
        <v>14-18 Ekim</v>
      </c>
      <c r="D20" s="7">
        <f>$D$13</f>
        <v>4</v>
      </c>
      <c r="E20" s="18" t="s">
        <v>59</v>
      </c>
      <c r="F20" s="18" t="s">
        <v>86</v>
      </c>
      <c r="G20" s="18" t="s">
        <v>15</v>
      </c>
      <c r="H20" s="18" t="s">
        <v>30</v>
      </c>
      <c r="I20" s="8"/>
    </row>
    <row r="21" spans="2:9" s="19" customFormat="1" ht="75">
      <c r="B21" s="6">
        <v>7</v>
      </c>
      <c r="C21" s="46" t="str">
        <f>CONCATENATE(LEFT(DAY(CT!D16),2),"-",LEFT(DAY(CT!H16),2)," Ekim")</f>
        <v>21-25 Ekim</v>
      </c>
      <c r="D21" s="7">
        <f>$D$13</f>
        <v>4</v>
      </c>
      <c r="E21" s="18" t="s">
        <v>60</v>
      </c>
      <c r="F21" s="18" t="s">
        <v>61</v>
      </c>
      <c r="G21" s="18" t="s">
        <v>15</v>
      </c>
      <c r="H21" s="18" t="s">
        <v>30</v>
      </c>
      <c r="I21" s="8"/>
    </row>
    <row r="22" spans="2:9" s="19" customFormat="1" ht="60">
      <c r="B22" s="6">
        <v>8</v>
      </c>
      <c r="C22" s="46" t="str">
        <f>CONCATENATE(LEFT(DAY(CT!D17),2),"-",LEFT(DAY(CT!H17),2)," Kasım")</f>
        <v>28-1 Kasım</v>
      </c>
      <c r="D22" s="7">
        <f>$D$13</f>
        <v>4</v>
      </c>
      <c r="E22" s="18" t="s">
        <v>387</v>
      </c>
      <c r="F22" s="18" t="s">
        <v>264</v>
      </c>
      <c r="G22" s="18" t="s">
        <v>15</v>
      </c>
      <c r="H22" s="18" t="s">
        <v>30</v>
      </c>
      <c r="I22" s="8" t="s">
        <v>31</v>
      </c>
    </row>
    <row r="23" spans="2:9" s="19" customFormat="1" ht="5.0999999999999996" customHeight="1">
      <c r="B23" s="80"/>
      <c r="C23" s="80"/>
      <c r="D23" s="80"/>
      <c r="E23" s="80"/>
      <c r="F23" s="80"/>
      <c r="G23" s="80"/>
      <c r="H23" s="80"/>
      <c r="I23" s="80"/>
    </row>
    <row r="24" spans="2:9" s="19" customFormat="1" ht="20.25">
      <c r="B24" s="85" t="s">
        <v>18</v>
      </c>
      <c r="C24" s="85"/>
      <c r="D24" s="85"/>
      <c r="E24" s="85"/>
      <c r="F24" s="85"/>
      <c r="G24" s="85"/>
      <c r="H24" s="85"/>
      <c r="I24" s="85"/>
    </row>
    <row r="25" spans="2:9" s="19" customFormat="1" ht="60">
      <c r="B25" s="6">
        <v>9</v>
      </c>
      <c r="C25" s="46" t="str">
        <f>CONCATENATE(LEFT(DAY(CT!D20),2),"-",LEFT(DAY(CT!H20),2)," Kasım")</f>
        <v>4-8 Kasım</v>
      </c>
      <c r="D25" s="7">
        <f>$D$13</f>
        <v>4</v>
      </c>
      <c r="E25" s="10" t="s">
        <v>62</v>
      </c>
      <c r="F25" s="10" t="s">
        <v>63</v>
      </c>
      <c r="G25" s="10" t="s">
        <v>15</v>
      </c>
      <c r="H25" s="18" t="s">
        <v>30</v>
      </c>
      <c r="I25" s="8" t="s">
        <v>54</v>
      </c>
    </row>
    <row r="26" spans="2:9" s="19" customFormat="1" ht="24" customHeight="1">
      <c r="B26" s="4"/>
      <c r="C26" s="4"/>
      <c r="D26" s="5"/>
      <c r="E26" s="86" t="s">
        <v>777</v>
      </c>
      <c r="F26" s="86"/>
      <c r="G26" s="86"/>
      <c r="H26" s="86"/>
      <c r="I26" s="86"/>
    </row>
    <row r="27" spans="2:9" s="19" customFormat="1" ht="73.900000000000006" customHeight="1">
      <c r="B27" s="6">
        <v>10</v>
      </c>
      <c r="C27" s="46" t="str">
        <f>CONCATENATE(LEFT(DAY(CT!D22),2),"-",LEFT(DAY(CT!H22),2)," Kasım")</f>
        <v>18-22 Kasım</v>
      </c>
      <c r="D27" s="7">
        <f>$D$13</f>
        <v>4</v>
      </c>
      <c r="E27" s="18" t="s">
        <v>65</v>
      </c>
      <c r="F27" s="10" t="s">
        <v>265</v>
      </c>
      <c r="G27" s="10" t="s">
        <v>15</v>
      </c>
      <c r="H27" s="18" t="s">
        <v>30</v>
      </c>
      <c r="I27" s="8" t="s">
        <v>32</v>
      </c>
    </row>
    <row r="28" spans="2:9" s="19" customFormat="1" ht="60">
      <c r="B28" s="6">
        <v>11</v>
      </c>
      <c r="C28" s="46" t="str">
        <f>CONCATENATE(LEFT(DAY(CT!D23),2),"-",LEFT(DAY(CT!H23),2)," Kasım")</f>
        <v>25-29 Kasım</v>
      </c>
      <c r="D28" s="7">
        <f>$D$13</f>
        <v>4</v>
      </c>
      <c r="E28" s="18" t="s">
        <v>66</v>
      </c>
      <c r="F28" s="10" t="s">
        <v>64</v>
      </c>
      <c r="G28" s="10" t="s">
        <v>15</v>
      </c>
      <c r="H28" s="18" t="s">
        <v>30</v>
      </c>
      <c r="I28" s="8" t="s">
        <v>53</v>
      </c>
    </row>
    <row r="29" spans="2:9" s="19" customFormat="1" ht="5.0999999999999996" customHeight="1">
      <c r="B29" s="80"/>
      <c r="C29" s="80"/>
      <c r="D29" s="80"/>
      <c r="E29" s="80"/>
      <c r="F29" s="80"/>
      <c r="G29" s="80"/>
      <c r="H29" s="80"/>
      <c r="I29" s="80"/>
    </row>
    <row r="30" spans="2:9" s="19" customFormat="1" ht="25.15" customHeight="1">
      <c r="B30" s="85" t="s">
        <v>19</v>
      </c>
      <c r="C30" s="85"/>
      <c r="D30" s="85"/>
      <c r="E30" s="85"/>
      <c r="F30" s="85"/>
      <c r="G30" s="85"/>
      <c r="H30" s="85"/>
      <c r="I30" s="85"/>
    </row>
    <row r="31" spans="2:9" s="19" customFormat="1" ht="75">
      <c r="B31" s="6">
        <v>12</v>
      </c>
      <c r="C31" s="46" t="str">
        <f>CONCATENATE(LEFT(DAY(CT!D27),2),"-",LEFT(DAY(CT!H27),2)," Aralık")</f>
        <v>2-6 Aralık</v>
      </c>
      <c r="D31" s="7">
        <f>$D$13</f>
        <v>4</v>
      </c>
      <c r="E31" s="18" t="s">
        <v>67</v>
      </c>
      <c r="F31" s="10" t="s">
        <v>64</v>
      </c>
      <c r="G31" s="10" t="s">
        <v>15</v>
      </c>
      <c r="H31" s="18" t="s">
        <v>30</v>
      </c>
      <c r="I31" s="8" t="s">
        <v>40</v>
      </c>
    </row>
    <row r="32" spans="2:9" s="19" customFormat="1" ht="75">
      <c r="B32" s="6">
        <v>13</v>
      </c>
      <c r="C32" s="46" t="str">
        <f>CONCATENATE(LEFT(DAY(CT!D28),2),"-",LEFT(DAY(CT!H28),2)," Aralık")</f>
        <v>9-13 Aralık</v>
      </c>
      <c r="D32" s="7">
        <f>$D$13</f>
        <v>4</v>
      </c>
      <c r="E32" s="18" t="s">
        <v>68</v>
      </c>
      <c r="F32" s="10" t="s">
        <v>266</v>
      </c>
      <c r="G32" s="10" t="s">
        <v>15</v>
      </c>
      <c r="H32" s="18" t="s">
        <v>30</v>
      </c>
      <c r="I32" s="8"/>
    </row>
    <row r="33" spans="2:9" s="19" customFormat="1" ht="60">
      <c r="B33" s="6">
        <v>14</v>
      </c>
      <c r="C33" s="46" t="str">
        <f>CONCATENATE(LEFT(DAY(CT!D29),2),"-",LEFT(DAY(CT!H29),2)," Aralık")</f>
        <v>16-20 Aralık</v>
      </c>
      <c r="D33" s="7">
        <f>$D$13</f>
        <v>4</v>
      </c>
      <c r="E33" s="18" t="s">
        <v>69</v>
      </c>
      <c r="F33" s="10" t="s">
        <v>267</v>
      </c>
      <c r="G33" s="10" t="s">
        <v>15</v>
      </c>
      <c r="H33" s="18" t="s">
        <v>30</v>
      </c>
      <c r="I33" s="8" t="s">
        <v>41</v>
      </c>
    </row>
    <row r="34" spans="2:9" s="19" customFormat="1" ht="60">
      <c r="B34" s="6">
        <v>15</v>
      </c>
      <c r="C34" s="46" t="str">
        <f>CONCATENATE(LEFT(DAY(CT!D30),2),"-",LEFT(DAY(CT!H30),2)," Aralık")</f>
        <v>23-27 Aralık</v>
      </c>
      <c r="D34" s="7">
        <f>$D$13</f>
        <v>4</v>
      </c>
      <c r="E34" s="18" t="s">
        <v>70</v>
      </c>
      <c r="F34" s="10" t="s">
        <v>268</v>
      </c>
      <c r="G34" s="10" t="s">
        <v>15</v>
      </c>
      <c r="H34" s="18" t="s">
        <v>30</v>
      </c>
      <c r="I34" s="8"/>
    </row>
    <row r="35" spans="2:9" s="19" customFormat="1" ht="5.0999999999999996" customHeight="1">
      <c r="B35" s="80"/>
      <c r="C35" s="80"/>
      <c r="D35" s="80"/>
      <c r="E35" s="80"/>
      <c r="F35" s="80"/>
      <c r="G35" s="80"/>
      <c r="H35" s="80"/>
      <c r="I35" s="80"/>
    </row>
    <row r="36" spans="2:9" s="19" customFormat="1" ht="28.15" customHeight="1">
      <c r="B36" s="85" t="s">
        <v>20</v>
      </c>
      <c r="C36" s="85"/>
      <c r="D36" s="85"/>
      <c r="E36" s="85"/>
      <c r="F36" s="85"/>
      <c r="G36" s="85"/>
      <c r="H36" s="85"/>
      <c r="I36" s="85"/>
    </row>
    <row r="37" spans="2:9" s="19" customFormat="1" ht="60">
      <c r="B37" s="6">
        <v>16</v>
      </c>
      <c r="C37" s="46" t="str">
        <f>CONCATENATE(LEFT(DAY(CT!D34),2),"-",LEFT(DAY(CT!H34),2)," Ocak")</f>
        <v>30-3 Ocak</v>
      </c>
      <c r="D37" s="7">
        <f>$D$13</f>
        <v>4</v>
      </c>
      <c r="E37" s="18" t="s">
        <v>71</v>
      </c>
      <c r="F37" s="10" t="s">
        <v>269</v>
      </c>
      <c r="G37" s="10" t="s">
        <v>15</v>
      </c>
      <c r="H37" s="18" t="s">
        <v>30</v>
      </c>
      <c r="I37" s="8" t="s">
        <v>21</v>
      </c>
    </row>
    <row r="38" spans="2:9" s="19" customFormat="1" ht="60">
      <c r="B38" s="6">
        <v>17</v>
      </c>
      <c r="C38" s="46" t="str">
        <f>CONCATENATE(LEFT(DAY(CT!D35),2),"-",LEFT(DAY(CT!H35),2)," Ocak")</f>
        <v>6-10 Ocak</v>
      </c>
      <c r="D38" s="7">
        <f>$D$13</f>
        <v>4</v>
      </c>
      <c r="E38" s="18" t="s">
        <v>72</v>
      </c>
      <c r="F38" s="10" t="s">
        <v>270</v>
      </c>
      <c r="G38" s="10" t="s">
        <v>15</v>
      </c>
      <c r="H38" s="18" t="s">
        <v>30</v>
      </c>
      <c r="I38" s="8" t="s">
        <v>42</v>
      </c>
    </row>
    <row r="39" spans="2:9" s="19" customFormat="1" ht="60">
      <c r="B39" s="6">
        <v>18</v>
      </c>
      <c r="C39" s="46" t="str">
        <f>CONCATENATE(LEFT(DAY(CT!D36),2),"-",LEFT(DAY(CT!H36),2)," Ocak")</f>
        <v>13-17 Ocak</v>
      </c>
      <c r="D39" s="7">
        <f>$D$13</f>
        <v>4</v>
      </c>
      <c r="E39" s="18" t="s">
        <v>72</v>
      </c>
      <c r="F39" s="10" t="s">
        <v>270</v>
      </c>
      <c r="G39" s="10" t="s">
        <v>15</v>
      </c>
      <c r="H39" s="18" t="s">
        <v>30</v>
      </c>
      <c r="I39" s="8" t="s">
        <v>34</v>
      </c>
    </row>
    <row r="40" spans="2:9" s="19" customFormat="1" ht="24" customHeight="1">
      <c r="B40" s="4"/>
      <c r="C40" s="4"/>
      <c r="D40" s="5"/>
      <c r="E40" s="83" t="s">
        <v>33</v>
      </c>
      <c r="F40" s="83"/>
      <c r="G40" s="83"/>
      <c r="H40" s="83"/>
      <c r="I40" s="83"/>
    </row>
    <row r="41" spans="2:9" s="19" customFormat="1" ht="24" customHeight="1">
      <c r="B41" s="4"/>
      <c r="C41" s="4"/>
      <c r="D41" s="5"/>
      <c r="E41" s="83" t="s">
        <v>33</v>
      </c>
      <c r="F41" s="83"/>
      <c r="G41" s="83"/>
      <c r="H41" s="83"/>
      <c r="I41" s="83"/>
    </row>
    <row r="42" spans="2:9" s="19" customFormat="1" ht="5.0999999999999996" customHeight="1" thickBot="1">
      <c r="B42" s="11"/>
      <c r="C42" s="11"/>
      <c r="D42" s="12"/>
      <c r="E42" s="16"/>
      <c r="F42" s="13"/>
      <c r="G42" s="13"/>
      <c r="H42" s="13"/>
      <c r="I42" s="13"/>
    </row>
    <row r="43" spans="2:9" s="19" customFormat="1" ht="33.6" customHeight="1" thickBot="1">
      <c r="B43" s="87" t="s">
        <v>778</v>
      </c>
      <c r="C43" s="87"/>
      <c r="D43" s="87"/>
      <c r="E43" s="87"/>
      <c r="F43" s="87"/>
      <c r="G43" s="87"/>
      <c r="H43" s="87"/>
      <c r="I43" s="88"/>
    </row>
    <row r="44" spans="2:9" s="19" customFormat="1" ht="5.0999999999999996" customHeight="1">
      <c r="B44" s="11"/>
      <c r="C44" s="11"/>
      <c r="D44" s="12"/>
      <c r="E44" s="16"/>
      <c r="F44" s="13"/>
      <c r="G44" s="13"/>
      <c r="H44" s="13"/>
      <c r="I44" s="13"/>
    </row>
    <row r="45" spans="2:9" s="19" customFormat="1" ht="26.45" customHeight="1">
      <c r="B45" s="85" t="s">
        <v>22</v>
      </c>
      <c r="C45" s="85"/>
      <c r="D45" s="85"/>
      <c r="E45" s="85"/>
      <c r="F45" s="85"/>
      <c r="G45" s="85"/>
      <c r="H45" s="85"/>
      <c r="I45" s="85"/>
    </row>
    <row r="46" spans="2:9" s="19" customFormat="1" ht="60">
      <c r="B46" s="6">
        <v>19</v>
      </c>
      <c r="C46" s="46" t="str">
        <f>CONCATENATE(LEFT(DAY(CT!L6),2),"-",LEFT(DAY(CT!P6),2)," Şubat")</f>
        <v>3-7 Şubat</v>
      </c>
      <c r="D46" s="7">
        <f>$D$13</f>
        <v>4</v>
      </c>
      <c r="E46" s="18" t="s">
        <v>73</v>
      </c>
      <c r="F46" s="18" t="s">
        <v>87</v>
      </c>
      <c r="G46" s="10" t="s">
        <v>15</v>
      </c>
      <c r="H46" s="18" t="s">
        <v>30</v>
      </c>
      <c r="I46" s="8" t="s">
        <v>23</v>
      </c>
    </row>
    <row r="47" spans="2:9" s="19" customFormat="1" ht="60">
      <c r="B47" s="6">
        <v>20</v>
      </c>
      <c r="C47" s="46" t="str">
        <f>CONCATENATE(LEFT(DAY(CT!L7),2),"-",LEFT(DAY(CT!P7),2)," Şubat")</f>
        <v>10-14 Şubat</v>
      </c>
      <c r="D47" s="7">
        <f>$D$13</f>
        <v>4</v>
      </c>
      <c r="E47" s="18" t="s">
        <v>74</v>
      </c>
      <c r="F47" s="10" t="s">
        <v>289</v>
      </c>
      <c r="G47" s="10" t="s">
        <v>15</v>
      </c>
      <c r="H47" s="18" t="s">
        <v>30</v>
      </c>
      <c r="I47" s="8" t="s">
        <v>43</v>
      </c>
    </row>
    <row r="48" spans="2:9" s="19" customFormat="1" ht="60">
      <c r="B48" s="6">
        <v>21</v>
      </c>
      <c r="C48" s="46" t="str">
        <f>CONCATENATE(LEFT(DAY(CT!L8),2),"-",LEFT(DAY(CT!P8),2)," Şubat")</f>
        <v>17-21 Şubat</v>
      </c>
      <c r="D48" s="7">
        <f>$D$13</f>
        <v>4</v>
      </c>
      <c r="E48" s="18" t="s">
        <v>77</v>
      </c>
      <c r="F48" s="10" t="s">
        <v>290</v>
      </c>
      <c r="G48" s="10" t="s">
        <v>15</v>
      </c>
      <c r="H48" s="18" t="s">
        <v>30</v>
      </c>
      <c r="I48" s="8"/>
    </row>
    <row r="49" spans="2:9" s="19" customFormat="1" ht="60">
      <c r="B49" s="6">
        <v>22</v>
      </c>
      <c r="C49" s="46" t="str">
        <f>CONCATENATE(LEFT(DAY(CT!L9),2),"-",LEFT(DAY(CT!P9),2)," Mart")</f>
        <v>24-28 Mart</v>
      </c>
      <c r="D49" s="7">
        <f>$D$13</f>
        <v>4</v>
      </c>
      <c r="E49" s="18" t="s">
        <v>79</v>
      </c>
      <c r="F49" s="10" t="s">
        <v>291</v>
      </c>
      <c r="G49" s="10" t="s">
        <v>15</v>
      </c>
      <c r="H49" s="18" t="s">
        <v>30</v>
      </c>
      <c r="I49" s="8"/>
    </row>
    <row r="50" spans="2:9" s="19" customFormat="1" ht="5.0999999999999996" customHeight="1">
      <c r="B50" s="89"/>
      <c r="C50" s="89"/>
      <c r="D50" s="89"/>
      <c r="E50" s="89"/>
      <c r="F50" s="89"/>
      <c r="G50" s="89"/>
      <c r="H50" s="89"/>
      <c r="I50" s="89"/>
    </row>
    <row r="51" spans="2:9" s="19" customFormat="1" ht="26.45" customHeight="1">
      <c r="B51" s="85" t="s">
        <v>24</v>
      </c>
      <c r="C51" s="85"/>
      <c r="D51" s="85"/>
      <c r="E51" s="85"/>
      <c r="F51" s="85"/>
      <c r="G51" s="85"/>
      <c r="H51" s="85"/>
      <c r="I51" s="85"/>
    </row>
    <row r="52" spans="2:9" s="19" customFormat="1" ht="60">
      <c r="B52" s="6">
        <v>23</v>
      </c>
      <c r="C52" s="46" t="str">
        <f>CONCATENATE(LEFT(DAY(CT!L13),2),"-",LEFT(DAY(CT!P13),2)," Mart")</f>
        <v>3-7 Mart</v>
      </c>
      <c r="D52" s="7">
        <f>$D$13</f>
        <v>4</v>
      </c>
      <c r="E52" s="18" t="s">
        <v>78</v>
      </c>
      <c r="F52" s="10" t="s">
        <v>292</v>
      </c>
      <c r="G52" s="10" t="s">
        <v>15</v>
      </c>
      <c r="H52" s="18" t="s">
        <v>30</v>
      </c>
      <c r="I52" s="8" t="s">
        <v>45</v>
      </c>
    </row>
    <row r="53" spans="2:9" s="19" customFormat="1" ht="90">
      <c r="B53" s="6">
        <v>24</v>
      </c>
      <c r="C53" s="46" t="str">
        <f>CONCATENATE(LEFT(DAY(CT!L14),2),"-",LEFT(DAY(CT!P14),2)," Mart")</f>
        <v>10-14 Mart</v>
      </c>
      <c r="D53" s="7">
        <f>$D$13</f>
        <v>4</v>
      </c>
      <c r="E53" s="18" t="s">
        <v>81</v>
      </c>
      <c r="F53" s="10" t="s">
        <v>293</v>
      </c>
      <c r="G53" s="10" t="s">
        <v>15</v>
      </c>
      <c r="H53" s="18" t="s">
        <v>30</v>
      </c>
      <c r="I53" s="8" t="s">
        <v>44</v>
      </c>
    </row>
    <row r="54" spans="2:9" s="19" customFormat="1" ht="60">
      <c r="B54" s="6">
        <v>25</v>
      </c>
      <c r="C54" s="46" t="str">
        <f>CONCATENATE(LEFT(DAY(CT!L15),2),"-",LEFT(DAY(CT!P15),2)," Mart")</f>
        <v>17-21 Mart</v>
      </c>
      <c r="D54" s="7">
        <f>$D$13</f>
        <v>4</v>
      </c>
      <c r="E54" s="18" t="s">
        <v>80</v>
      </c>
      <c r="F54" s="10" t="s">
        <v>271</v>
      </c>
      <c r="G54" s="10" t="s">
        <v>15</v>
      </c>
      <c r="H54" s="18" t="s">
        <v>30</v>
      </c>
      <c r="I54" s="8" t="s">
        <v>48</v>
      </c>
    </row>
    <row r="55" spans="2:9" s="19" customFormat="1" ht="60">
      <c r="B55" s="6">
        <v>26</v>
      </c>
      <c r="C55" s="46" t="str">
        <f>CONCATENATE(LEFT(DAY(CT!L16),2),"-",LEFT(DAY(CT!P16),2)," Mart")</f>
        <v>24-28 Mart</v>
      </c>
      <c r="D55" s="7">
        <f>$D$13</f>
        <v>4</v>
      </c>
      <c r="E55" s="18" t="s">
        <v>75</v>
      </c>
      <c r="F55" s="10" t="s">
        <v>272</v>
      </c>
      <c r="G55" s="10" t="s">
        <v>15</v>
      </c>
      <c r="H55" s="18" t="s">
        <v>30</v>
      </c>
      <c r="I55" s="8" t="s">
        <v>46</v>
      </c>
    </row>
    <row r="56" spans="2:9" s="19" customFormat="1" ht="5.0999999999999996" customHeight="1">
      <c r="B56" s="89"/>
      <c r="C56" s="89"/>
      <c r="D56" s="89"/>
      <c r="E56" s="89"/>
      <c r="F56" s="89"/>
      <c r="G56" s="89"/>
      <c r="H56" s="89"/>
      <c r="I56" s="89"/>
    </row>
    <row r="57" spans="2:9" s="19" customFormat="1" ht="27" customHeight="1">
      <c r="B57" s="84" t="s">
        <v>25</v>
      </c>
      <c r="C57" s="84"/>
      <c r="D57" s="84"/>
      <c r="E57" s="84"/>
      <c r="F57" s="84"/>
      <c r="G57" s="84"/>
      <c r="H57" s="84"/>
      <c r="I57" s="84"/>
    </row>
    <row r="58" spans="2:9" s="19" customFormat="1" ht="27" customHeight="1">
      <c r="B58" s="4"/>
      <c r="C58" s="4"/>
      <c r="D58" s="5"/>
      <c r="E58" s="86" t="s">
        <v>779</v>
      </c>
      <c r="F58" s="86"/>
      <c r="G58" s="86"/>
      <c r="H58" s="86"/>
      <c r="I58" s="86"/>
    </row>
    <row r="59" spans="2:9" s="19" customFormat="1" ht="60">
      <c r="B59" s="6">
        <v>27</v>
      </c>
      <c r="C59" s="46" t="str">
        <f>CONCATENATE(LEFT(DAY(CT!L21),2),"-",LEFT(DAY(CT!P21),2)," Nisan")</f>
        <v>7-11 Nisan</v>
      </c>
      <c r="D59" s="7">
        <f>$D$13</f>
        <v>4</v>
      </c>
      <c r="E59" s="18" t="s">
        <v>76</v>
      </c>
      <c r="F59" s="10" t="s">
        <v>273</v>
      </c>
      <c r="G59" s="10" t="s">
        <v>15</v>
      </c>
      <c r="H59" s="18" t="s">
        <v>30</v>
      </c>
      <c r="I59" s="8"/>
    </row>
    <row r="60" spans="2:9" ht="60">
      <c r="B60" s="6">
        <v>28</v>
      </c>
      <c r="C60" s="46" t="str">
        <f>CONCATENATE(LEFT(DAY(CT!L22),2),"-",LEFT(DAY(CT!P22),2)," Nisan")</f>
        <v>14-18 Nisan</v>
      </c>
      <c r="D60" s="7">
        <f>$D$13</f>
        <v>4</v>
      </c>
      <c r="E60" s="18" t="s">
        <v>82</v>
      </c>
      <c r="F60" s="10" t="s">
        <v>294</v>
      </c>
      <c r="G60" s="10" t="s">
        <v>15</v>
      </c>
      <c r="H60" s="18" t="s">
        <v>30</v>
      </c>
      <c r="I60" s="8" t="s">
        <v>26</v>
      </c>
    </row>
    <row r="61" spans="2:9" s="19" customFormat="1" ht="60">
      <c r="B61" s="6">
        <v>29</v>
      </c>
      <c r="C61" s="46" t="str">
        <f>CONCATENATE(LEFT(DAY(CT!L23),2),"-",LEFT(DAY(CT!P23),2)," Nisan")</f>
        <v>21-25 Nisan</v>
      </c>
      <c r="D61" s="7">
        <f>$D$13</f>
        <v>4</v>
      </c>
      <c r="E61" s="18" t="s">
        <v>83</v>
      </c>
      <c r="F61" s="10" t="s">
        <v>295</v>
      </c>
      <c r="G61" s="10" t="s">
        <v>15</v>
      </c>
      <c r="H61" s="18" t="s">
        <v>30</v>
      </c>
      <c r="I61" s="8" t="s">
        <v>35</v>
      </c>
    </row>
    <row r="62" spans="2:9" s="19" customFormat="1" ht="60">
      <c r="B62" s="6">
        <v>30</v>
      </c>
      <c r="C62" s="46" t="str">
        <f>CONCATENATE(LEFT(DAY(CT!L24),2),"-",LEFT(DAY(CT!P24),2)," Nisan")</f>
        <v>28-2 Nisan</v>
      </c>
      <c r="D62" s="7">
        <f>$D$13</f>
        <v>4</v>
      </c>
      <c r="E62" s="18" t="s">
        <v>85</v>
      </c>
      <c r="F62" s="10" t="s">
        <v>274</v>
      </c>
      <c r="G62" s="10" t="s">
        <v>15</v>
      </c>
      <c r="H62" s="18" t="s">
        <v>30</v>
      </c>
      <c r="I62" s="8" t="s">
        <v>634</v>
      </c>
    </row>
    <row r="63" spans="2:9" s="19" customFormat="1" ht="5.0999999999999996" customHeight="1">
      <c r="B63" s="89"/>
      <c r="C63" s="89"/>
      <c r="D63" s="89"/>
      <c r="E63" s="89"/>
      <c r="F63" s="89"/>
      <c r="G63" s="89"/>
      <c r="H63" s="89"/>
      <c r="I63" s="89"/>
    </row>
    <row r="64" spans="2:9" s="19" customFormat="1" ht="28.9" customHeight="1">
      <c r="B64" s="85" t="s">
        <v>27</v>
      </c>
      <c r="C64" s="85"/>
      <c r="D64" s="85"/>
      <c r="E64" s="85"/>
      <c r="F64" s="85"/>
      <c r="G64" s="85"/>
      <c r="H64" s="85"/>
      <c r="I64" s="85"/>
    </row>
    <row r="65" spans="2:9" ht="60">
      <c r="B65" s="6">
        <v>31</v>
      </c>
      <c r="C65" s="46" t="str">
        <f>CONCATENATE(LEFT(DAY(CT!L27),2),"-",LEFT(DAY(CT!P27),2)," Mayıs")</f>
        <v>5-9 Mayıs</v>
      </c>
      <c r="D65" s="7">
        <f>$D$13</f>
        <v>4</v>
      </c>
      <c r="E65" s="18" t="s">
        <v>84</v>
      </c>
      <c r="F65" s="10" t="s">
        <v>274</v>
      </c>
      <c r="G65" s="10" t="s">
        <v>15</v>
      </c>
      <c r="H65" s="18" t="s">
        <v>30</v>
      </c>
      <c r="I65" s="8"/>
    </row>
    <row r="66" spans="2:9" ht="60">
      <c r="B66" s="6">
        <v>32</v>
      </c>
      <c r="C66" s="46" t="str">
        <f>CONCATENATE(LEFT(DAY(CT!L28),2),"-",LEFT(DAY(CT!P28),2)," Mayıs")</f>
        <v>12-16 Mayıs</v>
      </c>
      <c r="D66" s="7">
        <f>$D$13</f>
        <v>4</v>
      </c>
      <c r="E66" s="18" t="s">
        <v>84</v>
      </c>
      <c r="F66" s="10" t="s">
        <v>274</v>
      </c>
      <c r="G66" s="10" t="s">
        <v>15</v>
      </c>
      <c r="H66" s="18" t="s">
        <v>30</v>
      </c>
      <c r="I66" s="8"/>
    </row>
    <row r="67" spans="2:9" ht="60">
      <c r="B67" s="6">
        <v>33</v>
      </c>
      <c r="C67" s="46" t="str">
        <f>CONCATENATE(LEFT(DAY(CT!L29),2),"-",LEFT(DAY(CT!P29),2)," Mayıs")</f>
        <v>19-23 Mayıs</v>
      </c>
      <c r="D67" s="7">
        <f>$D$13</f>
        <v>4</v>
      </c>
      <c r="E67" s="18" t="s">
        <v>84</v>
      </c>
      <c r="F67" s="10" t="s">
        <v>296</v>
      </c>
      <c r="G67" s="10" t="s">
        <v>15</v>
      </c>
      <c r="H67" s="18" t="s">
        <v>30</v>
      </c>
      <c r="I67" s="8" t="s">
        <v>36</v>
      </c>
    </row>
    <row r="68" spans="2:9" ht="60">
      <c r="B68" s="6">
        <v>34</v>
      </c>
      <c r="C68" s="46" t="str">
        <f>CONCATENATE(LEFT(DAY(CT!L30),2),"-",LEFT(DAY(CT!P30),2)," Mayıs")</f>
        <v>26-30 Mayıs</v>
      </c>
      <c r="D68" s="7">
        <f>$D$13</f>
        <v>4</v>
      </c>
      <c r="E68" s="18" t="s">
        <v>84</v>
      </c>
      <c r="F68" s="10" t="s">
        <v>296</v>
      </c>
      <c r="G68" s="10" t="s">
        <v>15</v>
      </c>
      <c r="H68" s="18" t="s">
        <v>30</v>
      </c>
      <c r="I68" s="8" t="s">
        <v>21</v>
      </c>
    </row>
    <row r="69" spans="2:9" ht="5.0999999999999996" customHeight="1">
      <c r="B69" s="89"/>
      <c r="C69" s="89"/>
      <c r="D69" s="89"/>
      <c r="E69" s="89"/>
      <c r="F69" s="89"/>
      <c r="G69" s="89"/>
      <c r="H69" s="89"/>
      <c r="I69" s="89"/>
    </row>
    <row r="70" spans="2:9" ht="27.6" customHeight="1">
      <c r="B70" s="85" t="s">
        <v>28</v>
      </c>
      <c r="C70" s="85"/>
      <c r="D70" s="85"/>
      <c r="E70" s="85"/>
      <c r="F70" s="85"/>
      <c r="G70" s="85"/>
      <c r="H70" s="85"/>
      <c r="I70" s="85"/>
    </row>
    <row r="71" spans="2:9" ht="60">
      <c r="B71" s="6">
        <v>35</v>
      </c>
      <c r="C71" s="46" t="str">
        <f>CONCATENATE(LEFT(DAY(CT!L34),2),"-",LEFT(DAY(CT!P34),2)," Haz.")</f>
        <v>2-6 Haz.</v>
      </c>
      <c r="D71" s="7">
        <f>$D$13</f>
        <v>4</v>
      </c>
      <c r="E71" s="18" t="s">
        <v>84</v>
      </c>
      <c r="F71" s="10" t="s">
        <v>296</v>
      </c>
      <c r="G71" s="10" t="s">
        <v>15</v>
      </c>
      <c r="H71" s="18" t="s">
        <v>30</v>
      </c>
      <c r="I71" s="8" t="s">
        <v>773</v>
      </c>
    </row>
    <row r="72" spans="2:9" ht="60">
      <c r="B72" s="6">
        <v>36</v>
      </c>
      <c r="C72" s="46" t="str">
        <f>CONCATENATE(LEFT(DAY(CT!L35),2),"-",LEFT(DAY(CT!P35),2)," Haz.")</f>
        <v>9-13 Haz.</v>
      </c>
      <c r="D72" s="7">
        <f>$D$13</f>
        <v>4</v>
      </c>
      <c r="E72" s="18" t="s">
        <v>84</v>
      </c>
      <c r="F72" s="10" t="s">
        <v>296</v>
      </c>
      <c r="G72" s="10" t="s">
        <v>15</v>
      </c>
      <c r="H72" s="18" t="s">
        <v>30</v>
      </c>
      <c r="I72" s="8" t="s">
        <v>773</v>
      </c>
    </row>
    <row r="73" spans="2:9" ht="60">
      <c r="B73" s="6">
        <v>37</v>
      </c>
      <c r="C73" s="46" t="str">
        <f>CONCATENATE(LEFT(DAY(CT!L36),2),"-",LEFT(DAY(CT!P36),2)," Haz.")</f>
        <v>16-20 Haz.</v>
      </c>
      <c r="D73" s="7">
        <f>$D$13</f>
        <v>4</v>
      </c>
      <c r="E73" s="18" t="s">
        <v>84</v>
      </c>
      <c r="F73" s="10" t="s">
        <v>296</v>
      </c>
      <c r="G73" s="10" t="s">
        <v>15</v>
      </c>
      <c r="H73" s="18" t="s">
        <v>30</v>
      </c>
      <c r="I73" s="8" t="s">
        <v>29</v>
      </c>
    </row>
    <row r="74" spans="2:9" ht="19.899999999999999" customHeight="1">
      <c r="B74" s="4"/>
      <c r="C74" s="4"/>
      <c r="D74" s="5"/>
      <c r="E74" s="83" t="s">
        <v>780</v>
      </c>
      <c r="F74" s="83"/>
      <c r="G74" s="83"/>
      <c r="H74" s="83"/>
      <c r="I74" s="83"/>
    </row>
    <row r="75" spans="2:9" ht="21.6" customHeight="1">
      <c r="B75" s="4"/>
      <c r="C75" s="4"/>
      <c r="D75" s="5"/>
      <c r="E75" s="83"/>
      <c r="F75" s="83"/>
      <c r="G75" s="83"/>
      <c r="H75" s="83"/>
      <c r="I75" s="83"/>
    </row>
    <row r="76" spans="2:9" ht="9.9499999999999993" customHeight="1">
      <c r="B76" s="80"/>
      <c r="C76" s="80"/>
      <c r="D76" s="80"/>
      <c r="E76" s="80"/>
      <c r="F76" s="80"/>
      <c r="G76" s="80"/>
      <c r="H76" s="80"/>
      <c r="I76" s="80"/>
    </row>
    <row r="77" spans="2:9">
      <c r="B77" s="100" t="s">
        <v>49</v>
      </c>
      <c r="C77" s="100"/>
      <c r="D77" s="100"/>
      <c r="E77" s="100"/>
      <c r="F77" s="100"/>
      <c r="G77" s="100"/>
      <c r="H77" s="100"/>
      <c r="I77" s="100"/>
    </row>
    <row r="78" spans="2:9" ht="16.149999999999999" customHeight="1">
      <c r="B78" s="100"/>
      <c r="C78" s="100"/>
      <c r="D78" s="100"/>
      <c r="E78" s="100"/>
      <c r="F78" s="100"/>
      <c r="G78" s="100"/>
      <c r="H78" s="100"/>
      <c r="I78" s="100"/>
    </row>
    <row r="79" spans="2:9" ht="9.9499999999999993" customHeight="1">
      <c r="B79" s="101"/>
      <c r="C79" s="101"/>
      <c r="D79" s="101"/>
      <c r="E79" s="101"/>
      <c r="F79" s="101"/>
      <c r="G79" s="101"/>
      <c r="H79" s="101"/>
      <c r="I79" s="101"/>
    </row>
    <row r="80" spans="2:9" ht="19.899999999999999" customHeight="1">
      <c r="B80" s="99" t="s">
        <v>50</v>
      </c>
      <c r="C80" s="99"/>
      <c r="D80" s="99"/>
      <c r="E80" s="99"/>
      <c r="F80" s="99"/>
      <c r="G80" s="99"/>
      <c r="H80" s="99"/>
      <c r="I80" s="99"/>
    </row>
    <row r="81" spans="2:9" ht="19.899999999999999" customHeight="1">
      <c r="B81" s="90"/>
      <c r="C81" s="91"/>
      <c r="D81" s="91"/>
      <c r="E81" s="91"/>
      <c r="F81" s="91"/>
      <c r="G81" s="91"/>
      <c r="H81" s="91"/>
      <c r="I81" s="92"/>
    </row>
    <row r="82" spans="2:9" ht="19.899999999999999" customHeight="1">
      <c r="B82" s="93"/>
      <c r="C82" s="94"/>
      <c r="D82" s="94"/>
      <c r="E82" s="94"/>
      <c r="F82" s="94"/>
      <c r="G82" s="94"/>
      <c r="H82" s="94"/>
      <c r="I82" s="95"/>
    </row>
    <row r="83" spans="2:9" ht="19.899999999999999" customHeight="1">
      <c r="B83" s="93"/>
      <c r="C83" s="94"/>
      <c r="D83" s="94"/>
      <c r="E83" s="94"/>
      <c r="F83" s="94"/>
      <c r="G83" s="94"/>
      <c r="H83" s="94"/>
      <c r="I83" s="95"/>
    </row>
    <row r="84" spans="2:9" ht="19.899999999999999" customHeight="1">
      <c r="B84" s="93"/>
      <c r="C84" s="94"/>
      <c r="D84" s="94"/>
      <c r="E84" s="94"/>
      <c r="F84" s="94"/>
      <c r="G84" s="94"/>
      <c r="H84" s="94"/>
      <c r="I84" s="95"/>
    </row>
    <row r="85" spans="2:9" ht="19.899999999999999" customHeight="1">
      <c r="B85" s="93"/>
      <c r="C85" s="94"/>
      <c r="D85" s="94"/>
      <c r="E85" s="94"/>
      <c r="F85" s="94"/>
      <c r="G85" s="94"/>
      <c r="H85" s="94"/>
      <c r="I85" s="95"/>
    </row>
    <row r="86" spans="2:9" ht="19.899999999999999" customHeight="1">
      <c r="B86" s="93"/>
      <c r="C86" s="94"/>
      <c r="D86" s="94"/>
      <c r="E86" s="94"/>
      <c r="F86" s="94"/>
      <c r="G86" s="94"/>
      <c r="H86" s="94"/>
      <c r="I86" s="95"/>
    </row>
    <row r="87" spans="2:9" ht="19.899999999999999" customHeight="1">
      <c r="B87" s="93"/>
      <c r="C87" s="94"/>
      <c r="D87" s="94"/>
      <c r="E87" s="94"/>
      <c r="F87" s="94"/>
      <c r="G87" s="94"/>
      <c r="H87" s="94"/>
      <c r="I87" s="95"/>
    </row>
    <row r="88" spans="2:9" ht="15" customHeight="1">
      <c r="B88" s="96"/>
      <c r="C88" s="97"/>
      <c r="D88" s="97"/>
      <c r="E88" s="97"/>
      <c r="F88" s="97"/>
      <c r="G88" s="97"/>
      <c r="H88" s="97"/>
      <c r="I88" s="98"/>
    </row>
    <row r="89" spans="2:9" ht="110.1" customHeight="1">
      <c r="B89" s="71" t="s">
        <v>768</v>
      </c>
      <c r="C89" s="72"/>
      <c r="D89" s="72"/>
      <c r="E89" s="72"/>
      <c r="F89" s="72"/>
      <c r="G89" s="72"/>
      <c r="H89" s="72"/>
      <c r="I89" s="73"/>
    </row>
    <row r="90" spans="2:9" s="19" customFormat="1">
      <c r="C90" s="42"/>
      <c r="E90" s="14"/>
    </row>
    <row r="91" spans="2:9" s="19" customFormat="1">
      <c r="E91" s="14"/>
    </row>
    <row r="92" spans="2:9" s="19" customFormat="1">
      <c r="E92" s="14"/>
    </row>
    <row r="93" spans="2:9" s="19" customFormat="1">
      <c r="E93" s="14"/>
    </row>
    <row r="94" spans="2:9" s="19" customFormat="1">
      <c r="E94" s="14"/>
    </row>
    <row r="95" spans="2:9" s="19" customFormat="1">
      <c r="E95" s="14"/>
    </row>
    <row r="96" spans="2:9" s="19" customFormat="1">
      <c r="E96" s="14"/>
    </row>
    <row r="97" spans="5:5" s="19" customFormat="1">
      <c r="E97" s="14"/>
    </row>
    <row r="98" spans="5:5" s="19" customFormat="1">
      <c r="E98" s="14"/>
    </row>
    <row r="99" spans="5:5" s="19" customFormat="1">
      <c r="E99" s="14"/>
    </row>
    <row r="100" spans="5:5" s="19" customFormat="1">
      <c r="E100" s="14"/>
    </row>
    <row r="101" spans="5:5" s="19" customFormat="1">
      <c r="E101" s="14"/>
    </row>
    <row r="102" spans="5:5" s="19" customFormat="1">
      <c r="E102" s="14"/>
    </row>
    <row r="103" spans="5:5" s="19" customFormat="1">
      <c r="E103" s="14"/>
    </row>
    <row r="104" spans="5:5" s="19" customFormat="1">
      <c r="E104" s="14"/>
    </row>
    <row r="105" spans="5:5" s="19" customFormat="1">
      <c r="E105" s="14"/>
    </row>
    <row r="106" spans="5:5" s="19" customFormat="1">
      <c r="E106" s="14"/>
    </row>
    <row r="107" spans="5:5" s="19" customFormat="1">
      <c r="E107" s="14"/>
    </row>
    <row r="108" spans="5:5" s="19" customFormat="1">
      <c r="E108" s="14"/>
    </row>
    <row r="109" spans="5:5" s="19" customFormat="1">
      <c r="E109" s="14"/>
    </row>
    <row r="110" spans="5:5" s="19" customFormat="1">
      <c r="E110" s="14"/>
    </row>
    <row r="111" spans="5:5" s="19" customFormat="1">
      <c r="E111" s="14"/>
    </row>
    <row r="112" spans="5:5" s="19" customFormat="1">
      <c r="E112" s="14"/>
    </row>
    <row r="113" spans="5:5" s="19" customFormat="1">
      <c r="E113" s="14"/>
    </row>
    <row r="114" spans="5:5" s="19" customFormat="1">
      <c r="E114" s="14"/>
    </row>
    <row r="115" spans="5:5" s="19" customFormat="1">
      <c r="E115" s="14"/>
    </row>
    <row r="116" spans="5:5" s="19" customFormat="1">
      <c r="E116" s="14"/>
    </row>
    <row r="117" spans="5:5" s="19" customFormat="1">
      <c r="E117" s="14"/>
    </row>
    <row r="118" spans="5:5" s="19" customFormat="1">
      <c r="E118" s="14"/>
    </row>
    <row r="119" spans="5:5" s="19" customFormat="1">
      <c r="E119" s="14"/>
    </row>
    <row r="120" spans="5:5" s="19" customFormat="1">
      <c r="E120" s="14"/>
    </row>
    <row r="121" spans="5:5" s="19" customFormat="1">
      <c r="E121" s="14"/>
    </row>
    <row r="122" spans="5:5" s="19" customFormat="1">
      <c r="E122" s="14"/>
    </row>
    <row r="123" spans="5:5" s="19" customFormat="1">
      <c r="E123" s="14"/>
    </row>
    <row r="124" spans="5:5" s="19" customFormat="1">
      <c r="E124" s="14"/>
    </row>
    <row r="125" spans="5:5" s="19" customFormat="1">
      <c r="E125" s="14"/>
    </row>
    <row r="126" spans="5:5" s="19" customFormat="1">
      <c r="E126" s="14"/>
    </row>
    <row r="127" spans="5:5" s="19" customFormat="1">
      <c r="E127" s="14"/>
    </row>
    <row r="128" spans="5:5" s="19" customFormat="1">
      <c r="E128" s="14"/>
    </row>
    <row r="129" spans="5:5" s="19" customFormat="1">
      <c r="E129" s="14"/>
    </row>
    <row r="130" spans="5:5" s="19" customFormat="1">
      <c r="E130" s="14"/>
    </row>
    <row r="131" spans="5:5" s="19" customFormat="1">
      <c r="E131" s="14"/>
    </row>
    <row r="132" spans="5:5" s="19" customFormat="1">
      <c r="E132" s="14"/>
    </row>
    <row r="133" spans="5:5" s="19" customFormat="1">
      <c r="E133" s="14"/>
    </row>
    <row r="134" spans="5:5" s="19" customFormat="1">
      <c r="E134" s="14"/>
    </row>
    <row r="135" spans="5:5" s="19" customFormat="1">
      <c r="E135" s="14"/>
    </row>
    <row r="136" spans="5:5" s="19" customFormat="1">
      <c r="E136" s="14"/>
    </row>
    <row r="137" spans="5:5" s="19" customFormat="1">
      <c r="E137" s="14"/>
    </row>
    <row r="138" spans="5:5" s="19" customFormat="1">
      <c r="E138" s="14"/>
    </row>
    <row r="139" spans="5:5" s="19" customFormat="1">
      <c r="E139" s="14"/>
    </row>
    <row r="140" spans="5:5" s="19" customFormat="1">
      <c r="E140" s="14"/>
    </row>
    <row r="141" spans="5:5" s="19" customFormat="1">
      <c r="E141" s="14"/>
    </row>
    <row r="142" spans="5:5" s="19" customFormat="1">
      <c r="E142" s="14"/>
    </row>
    <row r="143" spans="5:5" s="19" customFormat="1">
      <c r="E143" s="14"/>
    </row>
    <row r="144" spans="5:5" s="19" customFormat="1">
      <c r="E144" s="14"/>
    </row>
    <row r="145" spans="5:5" s="19" customFormat="1">
      <c r="E145" s="14"/>
    </row>
    <row r="146" spans="5:5" s="19" customFormat="1">
      <c r="E146" s="14"/>
    </row>
    <row r="147" spans="5:5" s="19" customFormat="1">
      <c r="E147" s="14"/>
    </row>
    <row r="148" spans="5:5" s="19" customFormat="1">
      <c r="E148" s="14"/>
    </row>
    <row r="149" spans="5:5" s="19" customFormat="1">
      <c r="E149" s="14"/>
    </row>
    <row r="150" spans="5:5" s="19" customFormat="1">
      <c r="E150" s="14"/>
    </row>
    <row r="151" spans="5:5" s="19" customFormat="1">
      <c r="E151" s="14"/>
    </row>
    <row r="152" spans="5:5" s="19" customFormat="1">
      <c r="E152" s="14"/>
    </row>
    <row r="153" spans="5:5" s="19" customFormat="1">
      <c r="E153" s="14"/>
    </row>
    <row r="154" spans="5:5" s="19" customFormat="1">
      <c r="E154" s="14"/>
    </row>
    <row r="155" spans="5:5" s="19" customFormat="1">
      <c r="E155" s="14"/>
    </row>
    <row r="156" spans="5:5" s="19" customFormat="1">
      <c r="E156" s="14"/>
    </row>
    <row r="157" spans="5:5" s="19" customFormat="1">
      <c r="E157" s="14"/>
    </row>
    <row r="158" spans="5:5" s="19" customFormat="1">
      <c r="E158" s="14"/>
    </row>
    <row r="159" spans="5:5" s="19" customFormat="1">
      <c r="E159" s="14"/>
    </row>
    <row r="160" spans="5:5" s="19" customFormat="1">
      <c r="E160" s="14"/>
    </row>
    <row r="161" spans="5:5" s="19" customFormat="1">
      <c r="E161" s="14"/>
    </row>
    <row r="162" spans="5:5" s="19" customFormat="1">
      <c r="E162" s="14"/>
    </row>
    <row r="163" spans="5:5" s="19" customFormat="1">
      <c r="E163" s="14"/>
    </row>
    <row r="164" spans="5:5" s="19" customFormat="1">
      <c r="E164" s="14"/>
    </row>
    <row r="165" spans="5:5" s="19" customFormat="1">
      <c r="E165" s="14"/>
    </row>
    <row r="166" spans="5:5" s="19" customFormat="1">
      <c r="E166" s="14"/>
    </row>
    <row r="167" spans="5:5" s="19" customFormat="1">
      <c r="E167" s="14"/>
    </row>
    <row r="168" spans="5:5" s="19" customFormat="1">
      <c r="E168" s="14"/>
    </row>
    <row r="169" spans="5:5" s="19" customFormat="1">
      <c r="E169" s="14"/>
    </row>
    <row r="170" spans="5:5" s="19" customFormat="1">
      <c r="E170" s="14"/>
    </row>
    <row r="171" spans="5:5" s="19" customFormat="1">
      <c r="E171" s="14"/>
    </row>
    <row r="172" spans="5:5" s="19" customFormat="1">
      <c r="E172" s="14"/>
    </row>
    <row r="173" spans="5:5" s="19" customFormat="1">
      <c r="E173" s="14"/>
    </row>
    <row r="174" spans="5:5" s="19" customFormat="1">
      <c r="E174" s="14"/>
    </row>
    <row r="175" spans="5:5" s="19" customFormat="1">
      <c r="E175" s="14"/>
    </row>
    <row r="176" spans="5:5" s="19" customFormat="1">
      <c r="E176" s="14"/>
    </row>
    <row r="177" spans="5:5" s="19" customFormat="1">
      <c r="E177" s="14"/>
    </row>
    <row r="178" spans="5:5" s="19" customFormat="1">
      <c r="E178" s="14"/>
    </row>
    <row r="179" spans="5:5" s="19" customFormat="1">
      <c r="E179" s="14"/>
    </row>
    <row r="180" spans="5:5" s="19" customFormat="1">
      <c r="E180" s="14"/>
    </row>
    <row r="181" spans="5:5" s="19" customFormat="1">
      <c r="E181" s="14"/>
    </row>
    <row r="182" spans="5:5" s="19" customFormat="1">
      <c r="E182" s="14"/>
    </row>
    <row r="183" spans="5:5" s="19" customFormat="1">
      <c r="E183" s="14"/>
    </row>
    <row r="184" spans="5:5" s="19" customFormat="1">
      <c r="E184" s="14"/>
    </row>
    <row r="185" spans="5:5" s="19" customFormat="1">
      <c r="E185" s="14"/>
    </row>
    <row r="186" spans="5:5" s="19" customFormat="1">
      <c r="E186" s="14"/>
    </row>
    <row r="187" spans="5:5" s="19" customFormat="1">
      <c r="E187" s="14"/>
    </row>
  </sheetData>
  <mergeCells count="52">
    <mergeCell ref="B80:I80"/>
    <mergeCell ref="B69:I69"/>
    <mergeCell ref="B70:I70"/>
    <mergeCell ref="E74:I75"/>
    <mergeCell ref="B76:I76"/>
    <mergeCell ref="B77:I78"/>
    <mergeCell ref="B79:I79"/>
    <mergeCell ref="B64:I64"/>
    <mergeCell ref="B36:I36"/>
    <mergeCell ref="E41:I41"/>
    <mergeCell ref="B43:I43"/>
    <mergeCell ref="B45:I45"/>
    <mergeCell ref="E40:I40"/>
    <mergeCell ref="B50:I50"/>
    <mergeCell ref="B51:I51"/>
    <mergeCell ref="B56:I56"/>
    <mergeCell ref="B57:I57"/>
    <mergeCell ref="B63:I63"/>
    <mergeCell ref="E58:I58"/>
    <mergeCell ref="B17:I17"/>
    <mergeCell ref="B23:I23"/>
    <mergeCell ref="B24:I24"/>
    <mergeCell ref="B29:I29"/>
    <mergeCell ref="B30:I30"/>
    <mergeCell ref="E26:I26"/>
    <mergeCell ref="I8:I9"/>
    <mergeCell ref="B10:I10"/>
    <mergeCell ref="B11:I11"/>
    <mergeCell ref="E12:I12"/>
    <mergeCell ref="B16:I16"/>
    <mergeCell ref="C8:C9"/>
    <mergeCell ref="B2:I2"/>
    <mergeCell ref="B3:I3"/>
    <mergeCell ref="B4:D4"/>
    <mergeCell ref="E4:F4"/>
    <mergeCell ref="H4:I4"/>
    <mergeCell ref="B81:I88"/>
    <mergeCell ref="B89:I89"/>
    <mergeCell ref="B5:D5"/>
    <mergeCell ref="E5:F5"/>
    <mergeCell ref="H5:I5"/>
    <mergeCell ref="B6:D6"/>
    <mergeCell ref="E6:F6"/>
    <mergeCell ref="H6:I6"/>
    <mergeCell ref="B7:I7"/>
    <mergeCell ref="B8:B9"/>
    <mergeCell ref="D8:D9"/>
    <mergeCell ref="E8:E9"/>
    <mergeCell ref="F8:F9"/>
    <mergeCell ref="G8:G9"/>
    <mergeCell ref="H8:H9"/>
    <mergeCell ref="B35:I35"/>
  </mergeCells>
  <printOptions horizontalCentered="1"/>
  <pageMargins left="0.19685039370078741" right="0.19685039370078741" top="0.39370078740157483" bottom="0.19685039370078741" header="0.31496062992125984" footer="0.31496062992125984"/>
  <pageSetup paperSize="9" scale="68" orientation="landscape" r:id="rId1"/>
  <rowBreaks count="2" manualBreakCount="2">
    <brk id="53" min="1" max="8" man="1"/>
    <brk id="69" min="1" max="8"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AAD20-151F-464A-B269-5504BAF716AE}">
  <dimension ref="A1:V187"/>
  <sheetViews>
    <sheetView topLeftCell="A73" zoomScale="85" zoomScaleNormal="85" workbookViewId="0">
      <selection activeCell="H6" sqref="H6:I6"/>
    </sheetView>
  </sheetViews>
  <sheetFormatPr defaultColWidth="8.85546875" defaultRowHeight="15"/>
  <cols>
    <col min="1" max="1" width="1.42578125" style="19" customWidth="1"/>
    <col min="2" max="2" width="3.7109375" style="21" customWidth="1"/>
    <col min="3" max="4" width="4.7109375" style="21" customWidth="1"/>
    <col min="5" max="5" width="55.7109375" style="17" customWidth="1"/>
    <col min="6" max="6" width="55.7109375" style="21" customWidth="1"/>
    <col min="7" max="7" width="22.7109375" style="21" customWidth="1"/>
    <col min="8" max="8" width="20.7109375" style="21" customWidth="1"/>
    <col min="9" max="9" width="14.7109375" style="21" customWidth="1"/>
    <col min="10" max="10" width="4.5703125" style="19" customWidth="1"/>
    <col min="11" max="11" width="5.28515625" style="19" customWidth="1"/>
    <col min="12" max="22" width="8.85546875" style="19"/>
    <col min="23" max="16384" width="8.85546875" style="21"/>
  </cols>
  <sheetData>
    <row r="1" spans="1:22" s="19" customFormat="1" ht="7.15" customHeight="1" thickBot="1">
      <c r="E1" s="14"/>
    </row>
    <row r="2" spans="1:22" ht="45.75" thickBot="1">
      <c r="B2" s="74" t="s">
        <v>0</v>
      </c>
      <c r="C2" s="74"/>
      <c r="D2" s="74"/>
      <c r="E2" s="74"/>
      <c r="F2" s="74"/>
      <c r="G2" s="74"/>
      <c r="H2" s="74"/>
      <c r="I2" s="75"/>
    </row>
    <row r="3" spans="1:22" ht="5.0999999999999996" customHeight="1">
      <c r="B3" s="65"/>
      <c r="C3" s="65"/>
      <c r="D3" s="65"/>
      <c r="E3" s="65"/>
      <c r="F3" s="65"/>
      <c r="G3" s="65"/>
      <c r="H3" s="65"/>
      <c r="I3" s="65"/>
    </row>
    <row r="4" spans="1:22" s="1" customFormat="1" ht="30" customHeight="1">
      <c r="A4" s="20"/>
      <c r="B4" s="66" t="s">
        <v>1</v>
      </c>
      <c r="C4" s="66"/>
      <c r="D4" s="66"/>
      <c r="E4" s="67" t="str">
        <f>AnaPlan!E4</f>
        <v>2024 - 2025 Eğitim - Öğretim Yılı</v>
      </c>
      <c r="F4" s="67"/>
      <c r="G4" s="9" t="s">
        <v>2</v>
      </c>
      <c r="H4" s="67" t="str">
        <f>AnaPlan!H4</f>
        <v>Elektrik - Elektronik Teknolojisi</v>
      </c>
      <c r="I4" s="67"/>
      <c r="J4" s="20"/>
      <c r="K4" s="20"/>
      <c r="L4" s="20"/>
      <c r="M4" s="20"/>
      <c r="N4" s="20"/>
      <c r="O4" s="20"/>
      <c r="P4" s="20"/>
      <c r="Q4" s="20"/>
      <c r="R4" s="20"/>
      <c r="S4" s="20"/>
      <c r="T4" s="20"/>
      <c r="U4" s="20"/>
      <c r="V4" s="20"/>
    </row>
    <row r="5" spans="1:22" s="1" customFormat="1" ht="30" customHeight="1">
      <c r="A5" s="20"/>
      <c r="B5" s="66" t="s">
        <v>4</v>
      </c>
      <c r="C5" s="66"/>
      <c r="D5" s="66"/>
      <c r="E5" s="67" t="str">
        <f>AnaPlan!E5</f>
        <v>Simav Şehit Emre Üçkan Mesleki ve Teknik Anadolu Lisesi</v>
      </c>
      <c r="F5" s="67"/>
      <c r="G5" s="9" t="s">
        <v>5</v>
      </c>
      <c r="H5" s="67" t="str">
        <f>AnaPlan!H5</f>
        <v>Mehmet ÇAKMAK</v>
      </c>
      <c r="I5" s="67"/>
      <c r="J5" s="20"/>
      <c r="K5" s="20"/>
      <c r="L5" s="20"/>
      <c r="M5" s="20"/>
      <c r="N5" s="20"/>
      <c r="O5" s="20"/>
      <c r="P5" s="20"/>
      <c r="Q5" s="20"/>
      <c r="R5" s="20"/>
      <c r="S5" s="20"/>
      <c r="T5" s="20"/>
      <c r="U5" s="20"/>
      <c r="V5" s="20"/>
    </row>
    <row r="6" spans="1:22" s="1" customFormat="1" ht="30" customHeight="1">
      <c r="A6" s="20"/>
      <c r="B6" s="66" t="s">
        <v>6</v>
      </c>
      <c r="C6" s="66"/>
      <c r="D6" s="66"/>
      <c r="E6" s="76" t="s">
        <v>51</v>
      </c>
      <c r="F6" s="76"/>
      <c r="G6" s="9" t="s">
        <v>7</v>
      </c>
      <c r="H6" s="67" t="s">
        <v>47</v>
      </c>
      <c r="I6" s="67"/>
      <c r="J6" s="20"/>
      <c r="K6" s="20"/>
      <c r="L6" s="20"/>
      <c r="M6" s="20"/>
      <c r="N6" s="20"/>
      <c r="O6" s="20"/>
      <c r="P6" s="20"/>
      <c r="Q6" s="20"/>
      <c r="R6" s="20"/>
      <c r="S6" s="20"/>
      <c r="T6" s="20"/>
      <c r="U6" s="20"/>
      <c r="V6" s="20"/>
    </row>
    <row r="7" spans="1:22" ht="15" customHeight="1">
      <c r="B7" s="65"/>
      <c r="C7" s="65"/>
      <c r="D7" s="65"/>
      <c r="E7" s="65"/>
      <c r="F7" s="65"/>
      <c r="G7" s="65"/>
      <c r="H7" s="65"/>
      <c r="I7" s="65"/>
    </row>
    <row r="8" spans="1:22" s="3" customFormat="1" ht="15.75" customHeight="1">
      <c r="A8" s="2"/>
      <c r="B8" s="77" t="s">
        <v>13</v>
      </c>
      <c r="C8" s="77" t="s">
        <v>629</v>
      </c>
      <c r="D8" s="77" t="s">
        <v>37</v>
      </c>
      <c r="E8" s="79" t="s">
        <v>8</v>
      </c>
      <c r="F8" s="79" t="s">
        <v>9</v>
      </c>
      <c r="G8" s="79" t="s">
        <v>10</v>
      </c>
      <c r="H8" s="79" t="s">
        <v>11</v>
      </c>
      <c r="I8" s="79" t="s">
        <v>12</v>
      </c>
      <c r="J8" s="2"/>
      <c r="K8" s="2"/>
      <c r="L8" s="2"/>
      <c r="M8" s="2"/>
      <c r="N8" s="2"/>
      <c r="O8" s="2"/>
      <c r="P8" s="2"/>
      <c r="Q8" s="2"/>
      <c r="R8" s="2"/>
      <c r="S8" s="2"/>
      <c r="T8" s="2"/>
      <c r="U8" s="2"/>
      <c r="V8" s="2"/>
    </row>
    <row r="9" spans="1:22" s="3" customFormat="1" ht="32.450000000000003" customHeight="1">
      <c r="A9" s="2"/>
      <c r="B9" s="78"/>
      <c r="C9" s="78"/>
      <c r="D9" s="78"/>
      <c r="E9" s="79"/>
      <c r="F9" s="79"/>
      <c r="G9" s="79"/>
      <c r="H9" s="79"/>
      <c r="I9" s="79"/>
      <c r="J9" s="2"/>
      <c r="K9" s="2"/>
      <c r="L9" s="2"/>
      <c r="M9" s="2"/>
      <c r="N9" s="2"/>
      <c r="O9" s="2"/>
      <c r="P9" s="2"/>
      <c r="Q9" s="2"/>
      <c r="R9" s="2"/>
      <c r="S9" s="2"/>
      <c r="T9" s="2"/>
      <c r="U9" s="2"/>
      <c r="V9" s="2"/>
    </row>
    <row r="10" spans="1:22" ht="5.0999999999999996" customHeight="1">
      <c r="B10" s="81"/>
      <c r="C10" s="81"/>
      <c r="D10" s="81"/>
      <c r="E10" s="81"/>
      <c r="F10" s="81"/>
      <c r="G10" s="81"/>
      <c r="H10" s="81"/>
      <c r="I10" s="81"/>
    </row>
    <row r="11" spans="1:22" ht="23.45" customHeight="1">
      <c r="B11" s="82" t="s">
        <v>14</v>
      </c>
      <c r="C11" s="82"/>
      <c r="D11" s="82"/>
      <c r="E11" s="82"/>
      <c r="F11" s="82"/>
      <c r="G11" s="82"/>
      <c r="H11" s="82"/>
      <c r="I11" s="82"/>
    </row>
    <row r="12" spans="1:22" ht="24" customHeight="1">
      <c r="B12" s="4"/>
      <c r="C12" s="4"/>
      <c r="D12" s="5"/>
      <c r="E12" s="83" t="s">
        <v>767</v>
      </c>
      <c r="F12" s="83"/>
      <c r="G12" s="83"/>
      <c r="H12" s="83"/>
      <c r="I12" s="83"/>
    </row>
    <row r="13" spans="1:22" ht="60">
      <c r="B13" s="6">
        <v>1</v>
      </c>
      <c r="C13" s="46" t="str">
        <f>CONCATENATE(LEFT(DAY([1]CT!D8),2),"-",LEFT(DAY([1]CT!H8),2)," Eylül")</f>
        <v>11-15 Eylül</v>
      </c>
      <c r="D13" s="7">
        <v>4</v>
      </c>
      <c r="E13" s="15" t="s">
        <v>790</v>
      </c>
      <c r="F13" s="15" t="s">
        <v>761</v>
      </c>
      <c r="G13" s="18" t="s">
        <v>15</v>
      </c>
      <c r="H13" s="18" t="s">
        <v>30</v>
      </c>
      <c r="I13" s="8" t="s">
        <v>16</v>
      </c>
    </row>
    <row r="14" spans="1:22" ht="60">
      <c r="B14" s="6">
        <v>2</v>
      </c>
      <c r="C14" s="46" t="str">
        <f>CONCATENATE(LEFT(DAY([1]CT!D9),2),"-",LEFT(DAY([1]CT!H9),2)," Eylül")</f>
        <v>18-22 Eylül</v>
      </c>
      <c r="D14" s="7">
        <f>$D$13</f>
        <v>4</v>
      </c>
      <c r="E14" s="15" t="s">
        <v>760</v>
      </c>
      <c r="F14" s="15" t="s">
        <v>759</v>
      </c>
      <c r="G14" s="18" t="s">
        <v>15</v>
      </c>
      <c r="H14" s="18" t="s">
        <v>30</v>
      </c>
      <c r="I14" s="8" t="s">
        <v>38</v>
      </c>
    </row>
    <row r="15" spans="1:22" ht="60">
      <c r="B15" s="6">
        <v>3</v>
      </c>
      <c r="C15" s="46" t="str">
        <f>CONCATENATE(LEFT(DAY([1]CT!D10),2),"-",LEFT(DAY([1]CT!H10),2)," Eylül")</f>
        <v>25-29 Eylül</v>
      </c>
      <c r="D15" s="7">
        <f>$D$13</f>
        <v>4</v>
      </c>
      <c r="E15" s="15" t="s">
        <v>758</v>
      </c>
      <c r="F15" s="15" t="s">
        <v>757</v>
      </c>
      <c r="G15" s="18" t="s">
        <v>15</v>
      </c>
      <c r="H15" s="18" t="s">
        <v>30</v>
      </c>
      <c r="I15" s="8"/>
    </row>
    <row r="16" spans="1:22" ht="5.0999999999999996" customHeight="1">
      <c r="B16" s="80"/>
      <c r="C16" s="80"/>
      <c r="D16" s="80"/>
      <c r="E16" s="80"/>
      <c r="F16" s="80"/>
      <c r="G16" s="80"/>
      <c r="H16" s="80"/>
      <c r="I16" s="80"/>
    </row>
    <row r="17" spans="2:9" s="19" customFormat="1" ht="22.15" customHeight="1">
      <c r="B17" s="84" t="s">
        <v>17</v>
      </c>
      <c r="C17" s="84"/>
      <c r="D17" s="84"/>
      <c r="E17" s="84"/>
      <c r="F17" s="84"/>
      <c r="G17" s="84"/>
      <c r="H17" s="84"/>
      <c r="I17" s="84"/>
    </row>
    <row r="18" spans="2:9" ht="60">
      <c r="B18" s="6">
        <v>4</v>
      </c>
      <c r="C18" s="46" t="str">
        <f>CONCATENATE(LEFT(DAY([1]CT!D13),2),"-",LEFT(DAY([1]CT!H13),2)," Ekim")</f>
        <v>2-6 Ekim</v>
      </c>
      <c r="D18" s="7">
        <f>$D$13</f>
        <v>4</v>
      </c>
      <c r="E18" s="15" t="s">
        <v>756</v>
      </c>
      <c r="F18" s="15" t="s">
        <v>755</v>
      </c>
      <c r="G18" s="18" t="s">
        <v>15</v>
      </c>
      <c r="H18" s="18" t="s">
        <v>30</v>
      </c>
      <c r="I18" s="8"/>
    </row>
    <row r="19" spans="2:9" s="19" customFormat="1" ht="60">
      <c r="B19" s="6">
        <v>5</v>
      </c>
      <c r="C19" s="46" t="str">
        <f>CONCATENATE(LEFT(DAY([1]CT!D14),2),"-",LEFT(DAY([1]CT!H14),2)," Ekim")</f>
        <v>9-13 Ekim</v>
      </c>
      <c r="D19" s="7">
        <f>$D$13</f>
        <v>4</v>
      </c>
      <c r="E19" s="15" t="s">
        <v>754</v>
      </c>
      <c r="F19" s="15" t="s">
        <v>753</v>
      </c>
      <c r="G19" s="18" t="s">
        <v>15</v>
      </c>
      <c r="H19" s="18" t="s">
        <v>30</v>
      </c>
      <c r="I19" s="8" t="s">
        <v>39</v>
      </c>
    </row>
    <row r="20" spans="2:9" s="19" customFormat="1" ht="60">
      <c r="B20" s="6">
        <v>6</v>
      </c>
      <c r="C20" s="46" t="str">
        <f>CONCATENATE(LEFT(DAY([1]CT!D15),2),"-",LEFT(DAY([1]CT!H15),2)," Ekim")</f>
        <v>16-20 Ekim</v>
      </c>
      <c r="D20" s="7">
        <f>$D$13</f>
        <v>4</v>
      </c>
      <c r="E20" s="18" t="s">
        <v>752</v>
      </c>
      <c r="F20" s="15" t="s">
        <v>751</v>
      </c>
      <c r="G20" s="18" t="s">
        <v>15</v>
      </c>
      <c r="H20" s="18" t="s">
        <v>30</v>
      </c>
      <c r="I20" s="8"/>
    </row>
    <row r="21" spans="2:9" s="19" customFormat="1" ht="60">
      <c r="B21" s="6">
        <v>7</v>
      </c>
      <c r="C21" s="46" t="str">
        <f>CONCATENATE(LEFT(DAY([1]CT!D16),2),"-",LEFT(DAY([1]CT!H16),2)," Ekim")</f>
        <v>23-27 Ekim</v>
      </c>
      <c r="D21" s="7">
        <f>$D$13</f>
        <v>4</v>
      </c>
      <c r="E21" s="18" t="s">
        <v>750</v>
      </c>
      <c r="F21" s="18" t="s">
        <v>749</v>
      </c>
      <c r="G21" s="18" t="s">
        <v>15</v>
      </c>
      <c r="H21" s="18" t="s">
        <v>30</v>
      </c>
      <c r="I21" s="8"/>
    </row>
    <row r="22" spans="2:9" s="19" customFormat="1" ht="60">
      <c r="B22" s="6">
        <v>8</v>
      </c>
      <c r="C22" s="46" t="str">
        <f>CONCATENATE(LEFT(DAY([1]CT!D20),2),"-",LEFT(DAY([1]CT!H20),2)," Kasım")</f>
        <v>30-3 Kasım</v>
      </c>
      <c r="D22" s="7">
        <f>$D$13</f>
        <v>4</v>
      </c>
      <c r="E22" s="18" t="s">
        <v>387</v>
      </c>
      <c r="F22" s="18" t="s">
        <v>748</v>
      </c>
      <c r="G22" s="18" t="s">
        <v>15</v>
      </c>
      <c r="H22" s="18" t="s">
        <v>30</v>
      </c>
      <c r="I22" s="8" t="s">
        <v>31</v>
      </c>
    </row>
    <row r="23" spans="2:9" s="19" customFormat="1" ht="5.0999999999999996" customHeight="1">
      <c r="B23" s="80"/>
      <c r="C23" s="80"/>
      <c r="D23" s="80"/>
      <c r="E23" s="80"/>
      <c r="F23" s="80"/>
      <c r="G23" s="80"/>
      <c r="H23" s="80"/>
      <c r="I23" s="80"/>
    </row>
    <row r="24" spans="2:9" s="19" customFormat="1" ht="20.25">
      <c r="B24" s="85" t="s">
        <v>18</v>
      </c>
      <c r="C24" s="85"/>
      <c r="D24" s="85"/>
      <c r="E24" s="85"/>
      <c r="F24" s="85"/>
      <c r="G24" s="85"/>
      <c r="H24" s="85"/>
      <c r="I24" s="85"/>
    </row>
    <row r="25" spans="2:9" s="19" customFormat="1" ht="60">
      <c r="B25" s="6">
        <v>9</v>
      </c>
      <c r="C25" s="46" t="str">
        <f>CONCATENATE(LEFT(DAY([1]CT!D21),2),"-",LEFT(DAY([1]CT!H21),2)," Kasım")</f>
        <v>6-10 Kasım</v>
      </c>
      <c r="D25" s="7">
        <f>$D$13</f>
        <v>4</v>
      </c>
      <c r="E25" s="18" t="s">
        <v>747</v>
      </c>
      <c r="F25" s="18" t="s">
        <v>746</v>
      </c>
      <c r="G25" s="10" t="s">
        <v>15</v>
      </c>
      <c r="H25" s="18" t="s">
        <v>30</v>
      </c>
      <c r="I25" s="8" t="s">
        <v>54</v>
      </c>
    </row>
    <row r="26" spans="2:9" s="19" customFormat="1" ht="24" customHeight="1">
      <c r="B26" s="4"/>
      <c r="C26" s="4"/>
      <c r="D26" s="5"/>
      <c r="E26" s="86" t="s">
        <v>777</v>
      </c>
      <c r="F26" s="86"/>
      <c r="G26" s="86"/>
      <c r="H26" s="86"/>
      <c r="I26" s="86"/>
    </row>
    <row r="27" spans="2:9" s="19" customFormat="1" ht="73.900000000000006" customHeight="1">
      <c r="B27" s="6">
        <v>10</v>
      </c>
      <c r="C27" s="46" t="str">
        <f>CONCATENATE(LEFT(DAY([1]CT!D23),2),"-",LEFT(DAY([1]CT!H23),2)," Kasım")</f>
        <v>20-24 Kasım</v>
      </c>
      <c r="D27" s="7">
        <f>$D$13</f>
        <v>4</v>
      </c>
      <c r="E27" s="18" t="s">
        <v>745</v>
      </c>
      <c r="F27" s="10" t="s">
        <v>744</v>
      </c>
      <c r="G27" s="10" t="s">
        <v>15</v>
      </c>
      <c r="H27" s="18" t="s">
        <v>30</v>
      </c>
      <c r="I27" s="8" t="s">
        <v>32</v>
      </c>
    </row>
    <row r="28" spans="2:9" s="19" customFormat="1" ht="60">
      <c r="B28" s="6">
        <v>11</v>
      </c>
      <c r="C28" s="46" t="str">
        <f>CONCATENATE(LEFT(DAY([1]CT!D24),2),"-",LEFT(DAY([1]CT!H24),2)," Kasım")</f>
        <v>27-1 Kasım</v>
      </c>
      <c r="D28" s="7">
        <f>$D$13</f>
        <v>4</v>
      </c>
      <c r="E28" s="18" t="s">
        <v>743</v>
      </c>
      <c r="F28" s="10" t="s">
        <v>742</v>
      </c>
      <c r="G28" s="10" t="s">
        <v>15</v>
      </c>
      <c r="H28" s="18" t="s">
        <v>30</v>
      </c>
      <c r="I28" s="8" t="s">
        <v>53</v>
      </c>
    </row>
    <row r="29" spans="2:9" s="19" customFormat="1" ht="5.0999999999999996" customHeight="1">
      <c r="B29" s="80"/>
      <c r="C29" s="80"/>
      <c r="D29" s="80"/>
      <c r="E29" s="80"/>
      <c r="F29" s="80"/>
      <c r="G29" s="80"/>
      <c r="H29" s="80"/>
      <c r="I29" s="80"/>
    </row>
    <row r="30" spans="2:9" s="19" customFormat="1" ht="25.15" customHeight="1">
      <c r="B30" s="85" t="s">
        <v>19</v>
      </c>
      <c r="C30" s="85"/>
      <c r="D30" s="85"/>
      <c r="E30" s="85"/>
      <c r="F30" s="85"/>
      <c r="G30" s="85"/>
      <c r="H30" s="85"/>
      <c r="I30" s="85"/>
    </row>
    <row r="31" spans="2:9" s="19" customFormat="1" ht="75">
      <c r="B31" s="6">
        <v>12</v>
      </c>
      <c r="C31" s="46" t="str">
        <f>CONCATENATE(LEFT(DAY([1]CT!D27),2),"-",LEFT(DAY([1]CT!H27),2)," Aralık")</f>
        <v>4-8 Aralık</v>
      </c>
      <c r="D31" s="7">
        <f>$D$13</f>
        <v>4</v>
      </c>
      <c r="E31" s="18" t="s">
        <v>741</v>
      </c>
      <c r="F31" s="10" t="s">
        <v>740</v>
      </c>
      <c r="G31" s="10" t="s">
        <v>15</v>
      </c>
      <c r="H31" s="18" t="s">
        <v>30</v>
      </c>
      <c r="I31" s="8" t="s">
        <v>40</v>
      </c>
    </row>
    <row r="32" spans="2:9" s="19" customFormat="1" ht="60">
      <c r="B32" s="6">
        <v>13</v>
      </c>
      <c r="C32" s="46" t="str">
        <f>CONCATENATE(LEFT(DAY([1]CT!D28),2),"-",LEFT(DAY([1]CT!H28),2)," Aralık")</f>
        <v>11-15 Aralık</v>
      </c>
      <c r="D32" s="7">
        <f>$D$13</f>
        <v>4</v>
      </c>
      <c r="E32" s="18" t="s">
        <v>739</v>
      </c>
      <c r="F32" s="10" t="s">
        <v>738</v>
      </c>
      <c r="G32" s="10" t="s">
        <v>15</v>
      </c>
      <c r="H32" s="18" t="s">
        <v>30</v>
      </c>
      <c r="I32" s="8"/>
    </row>
    <row r="33" spans="2:9" s="19" customFormat="1" ht="60">
      <c r="B33" s="6">
        <v>14</v>
      </c>
      <c r="C33" s="46" t="str">
        <f>CONCATENATE(LEFT(DAY([1]CT!D29),2),"-",LEFT(DAY([1]CT!H29),2)," Aralık")</f>
        <v>18-22 Aralık</v>
      </c>
      <c r="D33" s="7">
        <f>$D$13</f>
        <v>4</v>
      </c>
      <c r="E33" s="18" t="s">
        <v>737</v>
      </c>
      <c r="F33" s="10" t="s">
        <v>736</v>
      </c>
      <c r="G33" s="10" t="s">
        <v>15</v>
      </c>
      <c r="H33" s="18" t="s">
        <v>30</v>
      </c>
      <c r="I33" s="8" t="s">
        <v>41</v>
      </c>
    </row>
    <row r="34" spans="2:9" s="19" customFormat="1" ht="60">
      <c r="B34" s="6">
        <v>15</v>
      </c>
      <c r="C34" s="46" t="str">
        <f>CONCATENATE(LEFT(DAY([1]CT!D30),2),"-",LEFT(DAY([1]CT!H30),2)," Aralık")</f>
        <v>25-29 Aralık</v>
      </c>
      <c r="D34" s="7">
        <f>$D$13</f>
        <v>4</v>
      </c>
      <c r="E34" s="18" t="s">
        <v>735</v>
      </c>
      <c r="F34" s="10" t="s">
        <v>734</v>
      </c>
      <c r="G34" s="10" t="s">
        <v>15</v>
      </c>
      <c r="H34" s="18" t="s">
        <v>30</v>
      </c>
      <c r="I34" s="8"/>
    </row>
    <row r="35" spans="2:9" s="19" customFormat="1" ht="5.0999999999999996" customHeight="1">
      <c r="B35" s="80"/>
      <c r="C35" s="80"/>
      <c r="D35" s="80"/>
      <c r="E35" s="80"/>
      <c r="F35" s="80"/>
      <c r="G35" s="80"/>
      <c r="H35" s="80"/>
      <c r="I35" s="80"/>
    </row>
    <row r="36" spans="2:9" s="19" customFormat="1" ht="28.15" customHeight="1">
      <c r="B36" s="85" t="s">
        <v>20</v>
      </c>
      <c r="C36" s="85"/>
      <c r="D36" s="85"/>
      <c r="E36" s="85"/>
      <c r="F36" s="85"/>
      <c r="G36" s="85"/>
      <c r="H36" s="85"/>
      <c r="I36" s="85"/>
    </row>
    <row r="37" spans="2:9" s="19" customFormat="1" ht="60">
      <c r="B37" s="6">
        <v>16</v>
      </c>
      <c r="C37" s="46" t="str">
        <f>CONCATENATE(LEFT(DAY([1]CT!D34),2),"-",LEFT(DAY([1]CT!H34),2)," Ocak")</f>
        <v>1-5 Ocak</v>
      </c>
      <c r="D37" s="7">
        <f>$D$13</f>
        <v>4</v>
      </c>
      <c r="E37" s="18" t="s">
        <v>733</v>
      </c>
      <c r="F37" s="10" t="s">
        <v>732</v>
      </c>
      <c r="G37" s="10" t="s">
        <v>15</v>
      </c>
      <c r="H37" s="18" t="s">
        <v>30</v>
      </c>
      <c r="I37" s="8" t="s">
        <v>21</v>
      </c>
    </row>
    <row r="38" spans="2:9" s="19" customFormat="1" ht="60">
      <c r="B38" s="6">
        <v>17</v>
      </c>
      <c r="C38" s="46" t="str">
        <f>CONCATENATE(LEFT(DAY([1]CT!D35),2),"-",LEFT(DAY([1]CT!H35),2)," Ocak")</f>
        <v>8-12 Ocak</v>
      </c>
      <c r="D38" s="7">
        <f>$D$13</f>
        <v>4</v>
      </c>
      <c r="E38" s="18" t="s">
        <v>731</v>
      </c>
      <c r="F38" s="10" t="s">
        <v>730</v>
      </c>
      <c r="G38" s="10" t="s">
        <v>15</v>
      </c>
      <c r="H38" s="18" t="s">
        <v>30</v>
      </c>
      <c r="I38" s="8" t="s">
        <v>42</v>
      </c>
    </row>
    <row r="39" spans="2:9" s="19" customFormat="1" ht="60">
      <c r="B39" s="6">
        <v>18</v>
      </c>
      <c r="C39" s="46" t="str">
        <f>CONCATENATE(LEFT(DAY([1]CT!D36),2),"-",LEFT(DAY([1]CT!H36),2)," Ocak")</f>
        <v>15-19 Ocak</v>
      </c>
      <c r="D39" s="7">
        <f>$D$13</f>
        <v>4</v>
      </c>
      <c r="E39" s="18" t="s">
        <v>729</v>
      </c>
      <c r="F39" s="10" t="s">
        <v>727</v>
      </c>
      <c r="G39" s="10" t="s">
        <v>15</v>
      </c>
      <c r="H39" s="18" t="s">
        <v>30</v>
      </c>
      <c r="I39" s="8" t="s">
        <v>34</v>
      </c>
    </row>
    <row r="40" spans="2:9" s="19" customFormat="1" ht="24" customHeight="1">
      <c r="B40" s="4"/>
      <c r="C40" s="4"/>
      <c r="D40" s="5"/>
      <c r="E40" s="83" t="s">
        <v>33</v>
      </c>
      <c r="F40" s="83"/>
      <c r="G40" s="83"/>
      <c r="H40" s="83"/>
      <c r="I40" s="83"/>
    </row>
    <row r="41" spans="2:9" s="19" customFormat="1" ht="24" customHeight="1">
      <c r="B41" s="4"/>
      <c r="C41" s="4"/>
      <c r="D41" s="5"/>
      <c r="E41" s="83" t="s">
        <v>33</v>
      </c>
      <c r="F41" s="83"/>
      <c r="G41" s="83"/>
      <c r="H41" s="83"/>
      <c r="I41" s="83"/>
    </row>
    <row r="42" spans="2:9" s="19" customFormat="1" ht="5.0999999999999996" customHeight="1" thickBot="1">
      <c r="B42" s="11"/>
      <c r="C42" s="11"/>
      <c r="D42" s="12"/>
      <c r="E42" s="16"/>
      <c r="F42" s="13"/>
      <c r="G42" s="13"/>
      <c r="H42" s="13"/>
      <c r="I42" s="13"/>
    </row>
    <row r="43" spans="2:9" s="19" customFormat="1" ht="33.6" customHeight="1" thickBot="1">
      <c r="B43" s="87" t="s">
        <v>778</v>
      </c>
      <c r="C43" s="87"/>
      <c r="D43" s="87"/>
      <c r="E43" s="87"/>
      <c r="F43" s="87"/>
      <c r="G43" s="87"/>
      <c r="H43" s="87"/>
      <c r="I43" s="88"/>
    </row>
    <row r="44" spans="2:9" s="19" customFormat="1" ht="5.0999999999999996" customHeight="1">
      <c r="B44" s="11"/>
      <c r="C44" s="11"/>
      <c r="D44" s="12"/>
      <c r="E44" s="16"/>
      <c r="F44" s="13"/>
      <c r="G44" s="13"/>
      <c r="H44" s="13"/>
      <c r="I44" s="13"/>
    </row>
    <row r="45" spans="2:9" s="19" customFormat="1" ht="26.45" customHeight="1">
      <c r="B45" s="85" t="s">
        <v>22</v>
      </c>
      <c r="C45" s="85"/>
      <c r="D45" s="85"/>
      <c r="E45" s="85"/>
      <c r="F45" s="85"/>
      <c r="G45" s="85"/>
      <c r="H45" s="85"/>
      <c r="I45" s="85"/>
    </row>
    <row r="46" spans="2:9" s="19" customFormat="1" ht="60">
      <c r="B46" s="6">
        <v>19</v>
      </c>
      <c r="C46" s="46" t="str">
        <f>CONCATENATE(LEFT(DAY([1]CT!L7),2),"-",LEFT(DAY([1]CT!P7),2)," Şubat")</f>
        <v>5-9 Şubat</v>
      </c>
      <c r="D46" s="7">
        <f>$D$13</f>
        <v>4</v>
      </c>
      <c r="E46" s="18" t="s">
        <v>728</v>
      </c>
      <c r="F46" s="10" t="s">
        <v>727</v>
      </c>
      <c r="G46" s="10" t="s">
        <v>15</v>
      </c>
      <c r="H46" s="18" t="s">
        <v>30</v>
      </c>
      <c r="I46" s="8" t="s">
        <v>23</v>
      </c>
    </row>
    <row r="47" spans="2:9" s="19" customFormat="1" ht="60">
      <c r="B47" s="6">
        <v>20</v>
      </c>
      <c r="C47" s="46" t="str">
        <f>CONCATENATE(LEFT(DAY([1]CT!L8),2),"-",LEFT(DAY([1]CT!P8),2)," Şubat")</f>
        <v>12-16 Şubat</v>
      </c>
      <c r="D47" s="7">
        <f>$D$13</f>
        <v>4</v>
      </c>
      <c r="E47" s="18" t="s">
        <v>726</v>
      </c>
      <c r="F47" s="10" t="s">
        <v>724</v>
      </c>
      <c r="G47" s="10" t="s">
        <v>15</v>
      </c>
      <c r="H47" s="18" t="s">
        <v>30</v>
      </c>
      <c r="I47" s="8" t="s">
        <v>43</v>
      </c>
    </row>
    <row r="48" spans="2:9" s="19" customFormat="1" ht="60">
      <c r="B48" s="6">
        <v>21</v>
      </c>
      <c r="C48" s="46" t="str">
        <f>CONCATENATE(LEFT(DAY([1]CT!L9),2),"-",LEFT(DAY([1]CT!P9),2)," Şubat")</f>
        <v>19-23 Şubat</v>
      </c>
      <c r="D48" s="7">
        <f>$D$13</f>
        <v>4</v>
      </c>
      <c r="E48" s="18" t="s">
        <v>725</v>
      </c>
      <c r="F48" s="10" t="s">
        <v>724</v>
      </c>
      <c r="G48" s="10" t="s">
        <v>15</v>
      </c>
      <c r="H48" s="18" t="s">
        <v>30</v>
      </c>
      <c r="I48" s="8"/>
    </row>
    <row r="49" spans="2:9" s="19" customFormat="1" ht="60">
      <c r="B49" s="6">
        <v>22</v>
      </c>
      <c r="C49" s="46" t="str">
        <f>CONCATENATE(LEFT(DAY([1]CT!L10),2),"-",LEFT(DAY([1]CT!P10),2)," Mart")</f>
        <v>26-1 Mart</v>
      </c>
      <c r="D49" s="7">
        <f>$D$13</f>
        <v>4</v>
      </c>
      <c r="E49" s="18" t="s">
        <v>723</v>
      </c>
      <c r="F49" s="10" t="s">
        <v>722</v>
      </c>
      <c r="G49" s="10" t="s">
        <v>15</v>
      </c>
      <c r="H49" s="18" t="s">
        <v>30</v>
      </c>
      <c r="I49" s="8"/>
    </row>
    <row r="50" spans="2:9" s="19" customFormat="1" ht="5.0999999999999996" customHeight="1">
      <c r="B50" s="89"/>
      <c r="C50" s="89"/>
      <c r="D50" s="89"/>
      <c r="E50" s="89"/>
      <c r="F50" s="89"/>
      <c r="G50" s="89"/>
      <c r="H50" s="89"/>
      <c r="I50" s="89"/>
    </row>
    <row r="51" spans="2:9" s="19" customFormat="1" ht="26.45" customHeight="1">
      <c r="B51" s="85" t="s">
        <v>24</v>
      </c>
      <c r="C51" s="85"/>
      <c r="D51" s="85"/>
      <c r="E51" s="85"/>
      <c r="F51" s="85"/>
      <c r="G51" s="85"/>
      <c r="H51" s="85"/>
      <c r="I51" s="85"/>
    </row>
    <row r="52" spans="2:9" s="19" customFormat="1" ht="60">
      <c r="B52" s="6">
        <v>23</v>
      </c>
      <c r="C52" s="46" t="str">
        <f>CONCATENATE(LEFT(DAY([1]CT!L13),2),"-",LEFT(DAY([1]CT!P13),2)," Mart")</f>
        <v>4-8 Mart</v>
      </c>
      <c r="D52" s="7">
        <f>$D$13</f>
        <v>4</v>
      </c>
      <c r="E52" s="18" t="s">
        <v>721</v>
      </c>
      <c r="F52" s="10" t="s">
        <v>720</v>
      </c>
      <c r="G52" s="10" t="s">
        <v>15</v>
      </c>
      <c r="H52" s="18" t="s">
        <v>30</v>
      </c>
      <c r="I52" s="8" t="s">
        <v>45</v>
      </c>
    </row>
    <row r="53" spans="2:9" s="19" customFormat="1" ht="90">
      <c r="B53" s="6">
        <v>24</v>
      </c>
      <c r="C53" s="46" t="str">
        <f>CONCATENATE(LEFT(DAY([1]CT!L14),2),"-",LEFT(DAY([1]CT!P14),2)," Mart")</f>
        <v>11-15 Mart</v>
      </c>
      <c r="D53" s="7">
        <f>$D$13</f>
        <v>4</v>
      </c>
      <c r="E53" s="18" t="s">
        <v>719</v>
      </c>
      <c r="F53" s="10" t="s">
        <v>718</v>
      </c>
      <c r="G53" s="10" t="s">
        <v>15</v>
      </c>
      <c r="H53" s="18" t="s">
        <v>30</v>
      </c>
      <c r="I53" s="8" t="s">
        <v>44</v>
      </c>
    </row>
    <row r="54" spans="2:9" s="19" customFormat="1" ht="60">
      <c r="B54" s="6">
        <v>25</v>
      </c>
      <c r="C54" s="46" t="str">
        <f>CONCATENATE(LEFT(DAY([1]CT!L15),2),"-",LEFT(DAY([1]CT!P15),2)," Mart")</f>
        <v>18-22 Mart</v>
      </c>
      <c r="D54" s="7">
        <f>$D$13</f>
        <v>4</v>
      </c>
      <c r="E54" s="18" t="s">
        <v>719</v>
      </c>
      <c r="F54" s="10" t="s">
        <v>718</v>
      </c>
      <c r="G54" s="10" t="s">
        <v>15</v>
      </c>
      <c r="H54" s="18" t="s">
        <v>30</v>
      </c>
      <c r="I54" s="8" t="s">
        <v>48</v>
      </c>
    </row>
    <row r="55" spans="2:9" s="19" customFormat="1" ht="60">
      <c r="B55" s="6">
        <v>26</v>
      </c>
      <c r="C55" s="46" t="str">
        <f>CONCATENATE(LEFT(DAY([1]CT!L16),2),"-",LEFT(DAY([1]CT!P16),2)," Mart")</f>
        <v>25-29 Mart</v>
      </c>
      <c r="D55" s="7">
        <f>$D$13</f>
        <v>4</v>
      </c>
      <c r="E55" s="18" t="s">
        <v>717</v>
      </c>
      <c r="F55" s="10" t="s">
        <v>716</v>
      </c>
      <c r="G55" s="10" t="s">
        <v>15</v>
      </c>
      <c r="H55" s="18" t="s">
        <v>30</v>
      </c>
      <c r="I55" s="8" t="s">
        <v>46</v>
      </c>
    </row>
    <row r="56" spans="2:9" s="19" customFormat="1" ht="5.0999999999999996" customHeight="1">
      <c r="B56" s="89"/>
      <c r="C56" s="89"/>
      <c r="D56" s="89"/>
      <c r="E56" s="89"/>
      <c r="F56" s="89"/>
      <c r="G56" s="89"/>
      <c r="H56" s="89"/>
      <c r="I56" s="89"/>
    </row>
    <row r="57" spans="2:9" s="19" customFormat="1" ht="27" customHeight="1">
      <c r="B57" s="84" t="s">
        <v>25</v>
      </c>
      <c r="C57" s="84"/>
      <c r="D57" s="84"/>
      <c r="E57" s="84"/>
      <c r="F57" s="84"/>
      <c r="G57" s="84"/>
      <c r="H57" s="84"/>
      <c r="I57" s="84"/>
    </row>
    <row r="58" spans="2:9" s="19" customFormat="1" ht="27" customHeight="1">
      <c r="B58" s="4"/>
      <c r="C58" s="4"/>
      <c r="D58" s="5"/>
      <c r="E58" s="86" t="s">
        <v>779</v>
      </c>
      <c r="F58" s="86"/>
      <c r="G58" s="86"/>
      <c r="H58" s="86"/>
      <c r="I58" s="86"/>
    </row>
    <row r="59" spans="2:9" s="19" customFormat="1" ht="60">
      <c r="B59" s="6">
        <v>27</v>
      </c>
      <c r="C59" s="46" t="e">
        <f>CONCATENATE(LEFT(DAY([1]CT!L21),2),"-",LEFT(DAY([1]CT!P21),2)," Nisan")</f>
        <v>#REF!</v>
      </c>
      <c r="D59" s="7">
        <f>$D$13</f>
        <v>4</v>
      </c>
      <c r="E59" s="18" t="s">
        <v>715</v>
      </c>
      <c r="F59" s="10" t="s">
        <v>714</v>
      </c>
      <c r="G59" s="10" t="s">
        <v>15</v>
      </c>
      <c r="H59" s="18" t="s">
        <v>30</v>
      </c>
      <c r="I59" s="8"/>
    </row>
    <row r="60" spans="2:9" ht="60">
      <c r="B60" s="6">
        <v>28</v>
      </c>
      <c r="C60" s="46" t="str">
        <f>CONCATENATE(LEFT(DAY([1]CT!L22),2),"-",LEFT(DAY([1]CT!P22),2)," Nisan")</f>
        <v>15-19 Nisan</v>
      </c>
      <c r="D60" s="7">
        <f>$D$13</f>
        <v>4</v>
      </c>
      <c r="E60" s="10" t="s">
        <v>713</v>
      </c>
      <c r="F60" s="10" t="s">
        <v>712</v>
      </c>
      <c r="G60" s="10" t="s">
        <v>15</v>
      </c>
      <c r="H60" s="18" t="s">
        <v>30</v>
      </c>
      <c r="I60" s="8" t="s">
        <v>26</v>
      </c>
    </row>
    <row r="61" spans="2:9" s="19" customFormat="1" ht="60">
      <c r="B61" s="6">
        <v>29</v>
      </c>
      <c r="C61" s="46" t="str">
        <f>CONCATENATE(LEFT(DAY([1]CT!L23),2),"-",LEFT(DAY([1]CT!P23),2)," Nisan")</f>
        <v>22-26 Nisan</v>
      </c>
      <c r="D61" s="7">
        <f>$D$13</f>
        <v>4</v>
      </c>
      <c r="E61" s="18" t="s">
        <v>708</v>
      </c>
      <c r="F61" s="10" t="s">
        <v>711</v>
      </c>
      <c r="G61" s="10" t="s">
        <v>15</v>
      </c>
      <c r="H61" s="18" t="s">
        <v>30</v>
      </c>
      <c r="I61" s="8" t="s">
        <v>35</v>
      </c>
    </row>
    <row r="62" spans="2:9" s="19" customFormat="1" ht="60">
      <c r="B62" s="6">
        <v>30</v>
      </c>
      <c r="C62" s="46" t="e">
        <f>CONCATENATE(LEFT(DAY([1]CT!L24),2),"-",LEFT(DAY([1]CT!P24),2)," Nisan")</f>
        <v>#REF!</v>
      </c>
      <c r="D62" s="7">
        <f>$D$13</f>
        <v>4</v>
      </c>
      <c r="E62" s="18" t="s">
        <v>708</v>
      </c>
      <c r="F62" s="10" t="s">
        <v>710</v>
      </c>
      <c r="G62" s="10" t="s">
        <v>15</v>
      </c>
      <c r="H62" s="18" t="s">
        <v>30</v>
      </c>
      <c r="I62" s="8" t="s">
        <v>634</v>
      </c>
    </row>
    <row r="63" spans="2:9" s="19" customFormat="1" ht="5.0999999999999996" customHeight="1">
      <c r="B63" s="89"/>
      <c r="C63" s="89"/>
      <c r="D63" s="89"/>
      <c r="E63" s="89"/>
      <c r="F63" s="89"/>
      <c r="G63" s="89"/>
      <c r="H63" s="89"/>
      <c r="I63" s="89"/>
    </row>
    <row r="64" spans="2:9" s="19" customFormat="1" ht="28.9" customHeight="1">
      <c r="B64" s="85" t="s">
        <v>27</v>
      </c>
      <c r="C64" s="85"/>
      <c r="D64" s="85"/>
      <c r="E64" s="85"/>
      <c r="F64" s="85"/>
      <c r="G64" s="85"/>
      <c r="H64" s="85"/>
      <c r="I64" s="85"/>
    </row>
    <row r="65" spans="2:9" ht="60">
      <c r="B65" s="6">
        <v>31</v>
      </c>
      <c r="C65" s="46" t="str">
        <f>CONCATENATE(LEFT(DAY([1]CT!L28),2),"-",LEFT(DAY([1]CT!P28),2)," Mayıs")</f>
        <v>6-10 Mayıs</v>
      </c>
      <c r="D65" s="7">
        <f>$D$13</f>
        <v>4</v>
      </c>
      <c r="E65" s="18" t="s">
        <v>708</v>
      </c>
      <c r="F65" s="10" t="s">
        <v>710</v>
      </c>
      <c r="G65" s="10" t="s">
        <v>15</v>
      </c>
      <c r="H65" s="18" t="s">
        <v>30</v>
      </c>
      <c r="I65" s="8"/>
    </row>
    <row r="66" spans="2:9" ht="60">
      <c r="B66" s="6">
        <v>32</v>
      </c>
      <c r="C66" s="46" t="str">
        <f>CONCATENATE(LEFT(DAY([1]CT!L29),2),"-",LEFT(DAY([1]CT!P29),2)," Mayıs")</f>
        <v>13-17 Mayıs</v>
      </c>
      <c r="D66" s="7">
        <f>$D$13</f>
        <v>4</v>
      </c>
      <c r="E66" s="18" t="s">
        <v>708</v>
      </c>
      <c r="F66" s="10" t="s">
        <v>709</v>
      </c>
      <c r="G66" s="10" t="s">
        <v>15</v>
      </c>
      <c r="H66" s="18" t="s">
        <v>30</v>
      </c>
      <c r="I66" s="8"/>
    </row>
    <row r="67" spans="2:9" ht="60">
      <c r="B67" s="6">
        <v>33</v>
      </c>
      <c r="C67" s="46" t="str">
        <f>CONCATENATE(LEFT(DAY([1]CT!L30),2),"-",LEFT(DAY([1]CT!P30),2)," Mayıs")</f>
        <v>20-24 Mayıs</v>
      </c>
      <c r="D67" s="7">
        <f>$D$13</f>
        <v>4</v>
      </c>
      <c r="E67" s="18" t="s">
        <v>708</v>
      </c>
      <c r="F67" s="10" t="s">
        <v>709</v>
      </c>
      <c r="G67" s="10" t="s">
        <v>15</v>
      </c>
      <c r="H67" s="18" t="s">
        <v>30</v>
      </c>
      <c r="I67" s="8" t="s">
        <v>36</v>
      </c>
    </row>
    <row r="68" spans="2:9" ht="60">
      <c r="B68" s="6">
        <v>34</v>
      </c>
      <c r="C68" s="46" t="str">
        <f>CONCATENATE(LEFT(DAY([1]CT!L31),2),"-",LEFT(DAY([1]CT!P31),2)," Mayıs")</f>
        <v>27-31 Mayıs</v>
      </c>
      <c r="D68" s="7">
        <f>$D$13</f>
        <v>4</v>
      </c>
      <c r="E68" s="18" t="s">
        <v>708</v>
      </c>
      <c r="F68" s="10" t="s">
        <v>707</v>
      </c>
      <c r="G68" s="10" t="s">
        <v>15</v>
      </c>
      <c r="H68" s="18" t="s">
        <v>30</v>
      </c>
      <c r="I68" s="8" t="s">
        <v>21</v>
      </c>
    </row>
    <row r="69" spans="2:9" ht="5.0999999999999996" customHeight="1">
      <c r="B69" s="89"/>
      <c r="C69" s="89"/>
      <c r="D69" s="89"/>
      <c r="E69" s="89"/>
      <c r="F69" s="89"/>
      <c r="G69" s="89"/>
      <c r="H69" s="89"/>
      <c r="I69" s="89"/>
    </row>
    <row r="70" spans="2:9" ht="27.6" customHeight="1">
      <c r="B70" s="85" t="s">
        <v>28</v>
      </c>
      <c r="C70" s="85"/>
      <c r="D70" s="85"/>
      <c r="E70" s="85"/>
      <c r="F70" s="85"/>
      <c r="G70" s="85"/>
      <c r="H70" s="85"/>
      <c r="I70" s="85"/>
    </row>
    <row r="71" spans="2:9" ht="60">
      <c r="B71" s="6">
        <v>35</v>
      </c>
      <c r="C71" s="46" t="str">
        <f>CONCATENATE(LEFT(DAY([1]CT!L34),2),"-",LEFT(DAY([1]CT!P34),2)," Haz.")</f>
        <v>3-7 Haz.</v>
      </c>
      <c r="D71" s="7">
        <f>$D$13</f>
        <v>4</v>
      </c>
      <c r="E71" s="18" t="s">
        <v>706</v>
      </c>
      <c r="F71" s="10" t="s">
        <v>707</v>
      </c>
      <c r="G71" s="10" t="s">
        <v>15</v>
      </c>
      <c r="H71" s="18" t="s">
        <v>30</v>
      </c>
      <c r="I71" s="8" t="s">
        <v>773</v>
      </c>
    </row>
    <row r="72" spans="2:9" ht="60">
      <c r="B72" s="6">
        <v>36</v>
      </c>
      <c r="C72" s="46" t="str">
        <f>CONCATENATE(LEFT(DAY([1]CT!L35),2),"-",LEFT(DAY([1]CT!P35),2)," Haz.")</f>
        <v>10-14 Haz.</v>
      </c>
      <c r="D72" s="7">
        <f>$D$13</f>
        <v>4</v>
      </c>
      <c r="E72" s="18" t="s">
        <v>706</v>
      </c>
      <c r="F72" s="10" t="s">
        <v>705</v>
      </c>
      <c r="G72" s="10" t="s">
        <v>15</v>
      </c>
      <c r="H72" s="18" t="s">
        <v>30</v>
      </c>
      <c r="I72" s="8" t="s">
        <v>773</v>
      </c>
    </row>
    <row r="73" spans="2:9" ht="60">
      <c r="B73" s="6">
        <v>37</v>
      </c>
      <c r="C73" s="46" t="e">
        <f>CONCATENATE(LEFT(DAY([1]CT!L36),2),"-",LEFT(DAY([1]CT!P36),2)," Haz.")</f>
        <v>#REF!</v>
      </c>
      <c r="D73" s="7">
        <f>$D$13</f>
        <v>4</v>
      </c>
      <c r="E73" s="18" t="s">
        <v>706</v>
      </c>
      <c r="F73" s="10" t="s">
        <v>705</v>
      </c>
      <c r="G73" s="10" t="s">
        <v>15</v>
      </c>
      <c r="H73" s="18" t="s">
        <v>30</v>
      </c>
      <c r="I73" s="8" t="s">
        <v>29</v>
      </c>
    </row>
    <row r="74" spans="2:9" ht="19.899999999999999" customHeight="1">
      <c r="B74" s="4"/>
      <c r="C74" s="4"/>
      <c r="D74" s="5"/>
      <c r="E74" s="83" t="s">
        <v>780</v>
      </c>
      <c r="F74" s="83"/>
      <c r="G74" s="83"/>
      <c r="H74" s="83"/>
      <c r="I74" s="83"/>
    </row>
    <row r="75" spans="2:9" ht="21.6" customHeight="1">
      <c r="B75" s="4"/>
      <c r="C75" s="4"/>
      <c r="D75" s="5"/>
      <c r="E75" s="83"/>
      <c r="F75" s="83"/>
      <c r="G75" s="83"/>
      <c r="H75" s="83"/>
      <c r="I75" s="83"/>
    </row>
    <row r="76" spans="2:9" ht="9.9499999999999993" customHeight="1">
      <c r="B76" s="80"/>
      <c r="C76" s="80"/>
      <c r="D76" s="80"/>
      <c r="E76" s="80"/>
      <c r="F76" s="80"/>
      <c r="G76" s="80"/>
      <c r="H76" s="80"/>
      <c r="I76" s="80"/>
    </row>
    <row r="77" spans="2:9">
      <c r="B77" s="100" t="s">
        <v>49</v>
      </c>
      <c r="C77" s="100"/>
      <c r="D77" s="100"/>
      <c r="E77" s="100"/>
      <c r="F77" s="100"/>
      <c r="G77" s="100"/>
      <c r="H77" s="100"/>
      <c r="I77" s="100"/>
    </row>
    <row r="78" spans="2:9" ht="16.149999999999999" customHeight="1">
      <c r="B78" s="100"/>
      <c r="C78" s="100"/>
      <c r="D78" s="100"/>
      <c r="E78" s="100"/>
      <c r="F78" s="100"/>
      <c r="G78" s="100"/>
      <c r="H78" s="100"/>
      <c r="I78" s="100"/>
    </row>
    <row r="79" spans="2:9" ht="9.9499999999999993" customHeight="1">
      <c r="B79" s="101"/>
      <c r="C79" s="101"/>
      <c r="D79" s="101"/>
      <c r="E79" s="101"/>
      <c r="F79" s="101"/>
      <c r="G79" s="101"/>
      <c r="H79" s="101"/>
      <c r="I79" s="101"/>
    </row>
    <row r="80" spans="2:9" ht="19.899999999999999" customHeight="1">
      <c r="B80" s="99" t="s">
        <v>50</v>
      </c>
      <c r="C80" s="99"/>
      <c r="D80" s="99"/>
      <c r="E80" s="99"/>
      <c r="F80" s="99"/>
      <c r="G80" s="99"/>
      <c r="H80" s="99"/>
      <c r="I80" s="99"/>
    </row>
    <row r="81" spans="2:9" ht="19.899999999999999" customHeight="1">
      <c r="B81" s="90"/>
      <c r="C81" s="91"/>
      <c r="D81" s="91"/>
      <c r="E81" s="91"/>
      <c r="F81" s="91"/>
      <c r="G81" s="91"/>
      <c r="H81" s="91"/>
      <c r="I81" s="92"/>
    </row>
    <row r="82" spans="2:9" ht="19.899999999999999" customHeight="1">
      <c r="B82" s="93"/>
      <c r="C82" s="94"/>
      <c r="D82" s="94"/>
      <c r="E82" s="94"/>
      <c r="F82" s="94"/>
      <c r="G82" s="94"/>
      <c r="H82" s="94"/>
      <c r="I82" s="95"/>
    </row>
    <row r="83" spans="2:9" ht="19.899999999999999" customHeight="1">
      <c r="B83" s="93"/>
      <c r="C83" s="94"/>
      <c r="D83" s="94"/>
      <c r="E83" s="94"/>
      <c r="F83" s="94"/>
      <c r="G83" s="94"/>
      <c r="H83" s="94"/>
      <c r="I83" s="95"/>
    </row>
    <row r="84" spans="2:9" ht="19.899999999999999" customHeight="1">
      <c r="B84" s="93"/>
      <c r="C84" s="94"/>
      <c r="D84" s="94"/>
      <c r="E84" s="94"/>
      <c r="F84" s="94"/>
      <c r="G84" s="94"/>
      <c r="H84" s="94"/>
      <c r="I84" s="95"/>
    </row>
    <row r="85" spans="2:9" ht="19.899999999999999" customHeight="1">
      <c r="B85" s="93"/>
      <c r="C85" s="94"/>
      <c r="D85" s="94"/>
      <c r="E85" s="94"/>
      <c r="F85" s="94"/>
      <c r="G85" s="94"/>
      <c r="H85" s="94"/>
      <c r="I85" s="95"/>
    </row>
    <row r="86" spans="2:9" ht="19.899999999999999" customHeight="1">
      <c r="B86" s="93"/>
      <c r="C86" s="94"/>
      <c r="D86" s="94"/>
      <c r="E86" s="94"/>
      <c r="F86" s="94"/>
      <c r="G86" s="94"/>
      <c r="H86" s="94"/>
      <c r="I86" s="95"/>
    </row>
    <row r="87" spans="2:9" ht="19.899999999999999" customHeight="1">
      <c r="B87" s="93"/>
      <c r="C87" s="94"/>
      <c r="D87" s="94"/>
      <c r="E87" s="94"/>
      <c r="F87" s="94"/>
      <c r="G87" s="94"/>
      <c r="H87" s="94"/>
      <c r="I87" s="95"/>
    </row>
    <row r="88" spans="2:9" ht="15" customHeight="1">
      <c r="B88" s="96"/>
      <c r="C88" s="97"/>
      <c r="D88" s="97"/>
      <c r="E88" s="97"/>
      <c r="F88" s="97"/>
      <c r="G88" s="97"/>
      <c r="H88" s="97"/>
      <c r="I88" s="98"/>
    </row>
    <row r="89" spans="2:9" ht="110.1" customHeight="1">
      <c r="B89" s="71" t="s">
        <v>768</v>
      </c>
      <c r="C89" s="72"/>
      <c r="D89" s="72"/>
      <c r="E89" s="72"/>
      <c r="F89" s="72"/>
      <c r="G89" s="72"/>
      <c r="H89" s="72"/>
      <c r="I89" s="73"/>
    </row>
    <row r="90" spans="2:9" s="19" customFormat="1">
      <c r="C90" s="42"/>
      <c r="E90" s="14"/>
    </row>
    <row r="91" spans="2:9" s="19" customFormat="1">
      <c r="E91" s="14"/>
    </row>
    <row r="92" spans="2:9" s="19" customFormat="1">
      <c r="E92" s="14"/>
    </row>
    <row r="93" spans="2:9" s="19" customFormat="1">
      <c r="E93" s="14"/>
    </row>
    <row r="94" spans="2:9" s="19" customFormat="1">
      <c r="E94" s="14"/>
    </row>
    <row r="95" spans="2:9" s="19" customFormat="1">
      <c r="E95" s="14"/>
    </row>
    <row r="96" spans="2:9" s="19" customFormat="1">
      <c r="E96" s="14"/>
    </row>
    <row r="97" spans="5:5" s="19" customFormat="1">
      <c r="E97" s="14"/>
    </row>
    <row r="98" spans="5:5" s="19" customFormat="1">
      <c r="E98" s="14"/>
    </row>
    <row r="99" spans="5:5" s="19" customFormat="1">
      <c r="E99" s="14"/>
    </row>
    <row r="100" spans="5:5" s="19" customFormat="1">
      <c r="E100" s="14"/>
    </row>
    <row r="101" spans="5:5" s="19" customFormat="1">
      <c r="E101" s="14"/>
    </row>
    <row r="102" spans="5:5" s="19" customFormat="1">
      <c r="E102" s="14"/>
    </row>
    <row r="103" spans="5:5" s="19" customFormat="1">
      <c r="E103" s="14"/>
    </row>
    <row r="104" spans="5:5" s="19" customFormat="1">
      <c r="E104" s="14"/>
    </row>
    <row r="105" spans="5:5" s="19" customFormat="1">
      <c r="E105" s="14"/>
    </row>
    <row r="106" spans="5:5" s="19" customFormat="1">
      <c r="E106" s="14"/>
    </row>
    <row r="107" spans="5:5" s="19" customFormat="1">
      <c r="E107" s="14"/>
    </row>
    <row r="108" spans="5:5" s="19" customFormat="1">
      <c r="E108" s="14"/>
    </row>
    <row r="109" spans="5:5" s="19" customFormat="1">
      <c r="E109" s="14"/>
    </row>
    <row r="110" spans="5:5" s="19" customFormat="1">
      <c r="E110" s="14"/>
    </row>
    <row r="111" spans="5:5" s="19" customFormat="1">
      <c r="E111" s="14"/>
    </row>
    <row r="112" spans="5:5" s="19" customFormat="1">
      <c r="E112" s="14"/>
    </row>
    <row r="113" spans="5:5" s="19" customFormat="1">
      <c r="E113" s="14"/>
    </row>
    <row r="114" spans="5:5" s="19" customFormat="1">
      <c r="E114" s="14"/>
    </row>
    <row r="115" spans="5:5" s="19" customFormat="1">
      <c r="E115" s="14"/>
    </row>
    <row r="116" spans="5:5" s="19" customFormat="1">
      <c r="E116" s="14"/>
    </row>
    <row r="117" spans="5:5" s="19" customFormat="1">
      <c r="E117" s="14"/>
    </row>
    <row r="118" spans="5:5" s="19" customFormat="1">
      <c r="E118" s="14"/>
    </row>
    <row r="119" spans="5:5" s="19" customFormat="1">
      <c r="E119" s="14"/>
    </row>
    <row r="120" spans="5:5" s="19" customFormat="1">
      <c r="E120" s="14"/>
    </row>
    <row r="121" spans="5:5" s="19" customFormat="1">
      <c r="E121" s="14"/>
    </row>
    <row r="122" spans="5:5" s="19" customFormat="1">
      <c r="E122" s="14"/>
    </row>
    <row r="123" spans="5:5" s="19" customFormat="1">
      <c r="E123" s="14"/>
    </row>
    <row r="124" spans="5:5" s="19" customFormat="1">
      <c r="E124" s="14"/>
    </row>
    <row r="125" spans="5:5" s="19" customFormat="1">
      <c r="E125" s="14"/>
    </row>
    <row r="126" spans="5:5" s="19" customFormat="1">
      <c r="E126" s="14"/>
    </row>
    <row r="127" spans="5:5" s="19" customFormat="1">
      <c r="E127" s="14"/>
    </row>
    <row r="128" spans="5:5" s="19" customFormat="1">
      <c r="E128" s="14"/>
    </row>
    <row r="129" spans="5:5" s="19" customFormat="1">
      <c r="E129" s="14"/>
    </row>
    <row r="130" spans="5:5" s="19" customFormat="1">
      <c r="E130" s="14"/>
    </row>
    <row r="131" spans="5:5" s="19" customFormat="1">
      <c r="E131" s="14"/>
    </row>
    <row r="132" spans="5:5" s="19" customFormat="1">
      <c r="E132" s="14"/>
    </row>
    <row r="133" spans="5:5" s="19" customFormat="1">
      <c r="E133" s="14"/>
    </row>
    <row r="134" spans="5:5" s="19" customFormat="1">
      <c r="E134" s="14"/>
    </row>
    <row r="135" spans="5:5" s="19" customFormat="1">
      <c r="E135" s="14"/>
    </row>
    <row r="136" spans="5:5" s="19" customFormat="1">
      <c r="E136" s="14"/>
    </row>
    <row r="137" spans="5:5" s="19" customFormat="1">
      <c r="E137" s="14"/>
    </row>
    <row r="138" spans="5:5" s="19" customFormat="1">
      <c r="E138" s="14"/>
    </row>
    <row r="139" spans="5:5" s="19" customFormat="1">
      <c r="E139" s="14"/>
    </row>
    <row r="140" spans="5:5" s="19" customFormat="1">
      <c r="E140" s="14"/>
    </row>
    <row r="141" spans="5:5" s="19" customFormat="1">
      <c r="E141" s="14"/>
    </row>
    <row r="142" spans="5:5" s="19" customFormat="1">
      <c r="E142" s="14"/>
    </row>
    <row r="143" spans="5:5" s="19" customFormat="1">
      <c r="E143" s="14"/>
    </row>
    <row r="144" spans="5:5" s="19" customFormat="1">
      <c r="E144" s="14"/>
    </row>
    <row r="145" spans="5:5" s="19" customFormat="1">
      <c r="E145" s="14"/>
    </row>
    <row r="146" spans="5:5" s="19" customFormat="1">
      <c r="E146" s="14"/>
    </row>
    <row r="147" spans="5:5" s="19" customFormat="1">
      <c r="E147" s="14"/>
    </row>
    <row r="148" spans="5:5" s="19" customFormat="1">
      <c r="E148" s="14"/>
    </row>
    <row r="149" spans="5:5" s="19" customFormat="1">
      <c r="E149" s="14"/>
    </row>
    <row r="150" spans="5:5" s="19" customFormat="1">
      <c r="E150" s="14"/>
    </row>
    <row r="151" spans="5:5" s="19" customFormat="1">
      <c r="E151" s="14"/>
    </row>
    <row r="152" spans="5:5" s="19" customFormat="1">
      <c r="E152" s="14"/>
    </row>
    <row r="153" spans="5:5" s="19" customFormat="1">
      <c r="E153" s="14"/>
    </row>
    <row r="154" spans="5:5" s="19" customFormat="1">
      <c r="E154" s="14"/>
    </row>
    <row r="155" spans="5:5" s="19" customFormat="1">
      <c r="E155" s="14"/>
    </row>
    <row r="156" spans="5:5" s="19" customFormat="1">
      <c r="E156" s="14"/>
    </row>
    <row r="157" spans="5:5" s="19" customFormat="1">
      <c r="E157" s="14"/>
    </row>
    <row r="158" spans="5:5" s="19" customFormat="1">
      <c r="E158" s="14"/>
    </row>
    <row r="159" spans="5:5" s="19" customFormat="1">
      <c r="E159" s="14"/>
    </row>
    <row r="160" spans="5:5" s="19" customFormat="1">
      <c r="E160" s="14"/>
    </row>
    <row r="161" spans="5:5" s="19" customFormat="1">
      <c r="E161" s="14"/>
    </row>
    <row r="162" spans="5:5" s="19" customFormat="1">
      <c r="E162" s="14"/>
    </row>
    <row r="163" spans="5:5" s="19" customFormat="1">
      <c r="E163" s="14"/>
    </row>
    <row r="164" spans="5:5" s="19" customFormat="1">
      <c r="E164" s="14"/>
    </row>
    <row r="165" spans="5:5" s="19" customFormat="1">
      <c r="E165" s="14"/>
    </row>
    <row r="166" spans="5:5" s="19" customFormat="1">
      <c r="E166" s="14"/>
    </row>
    <row r="167" spans="5:5" s="19" customFormat="1">
      <c r="E167" s="14"/>
    </row>
    <row r="168" spans="5:5" s="19" customFormat="1">
      <c r="E168" s="14"/>
    </row>
    <row r="169" spans="5:5" s="19" customFormat="1">
      <c r="E169" s="14"/>
    </row>
    <row r="170" spans="5:5" s="19" customFormat="1">
      <c r="E170" s="14"/>
    </row>
    <row r="171" spans="5:5" s="19" customFormat="1">
      <c r="E171" s="14"/>
    </row>
    <row r="172" spans="5:5" s="19" customFormat="1">
      <c r="E172" s="14"/>
    </row>
    <row r="173" spans="5:5" s="19" customFormat="1">
      <c r="E173" s="14"/>
    </row>
    <row r="174" spans="5:5" s="19" customFormat="1">
      <c r="E174" s="14"/>
    </row>
    <row r="175" spans="5:5" s="19" customFormat="1">
      <c r="E175" s="14"/>
    </row>
    <row r="176" spans="5:5" s="19" customFormat="1">
      <c r="E176" s="14"/>
    </row>
    <row r="177" spans="5:5" s="19" customFormat="1">
      <c r="E177" s="14"/>
    </row>
    <row r="178" spans="5:5" s="19" customFormat="1">
      <c r="E178" s="14"/>
    </row>
    <row r="179" spans="5:5" s="19" customFormat="1">
      <c r="E179" s="14"/>
    </row>
    <row r="180" spans="5:5" s="19" customFormat="1">
      <c r="E180" s="14"/>
    </row>
    <row r="181" spans="5:5" s="19" customFormat="1">
      <c r="E181" s="14"/>
    </row>
    <row r="182" spans="5:5" s="19" customFormat="1">
      <c r="E182" s="14"/>
    </row>
    <row r="183" spans="5:5" s="19" customFormat="1">
      <c r="E183" s="14"/>
    </row>
    <row r="184" spans="5:5" s="19" customFormat="1">
      <c r="E184" s="14"/>
    </row>
    <row r="185" spans="5:5" s="19" customFormat="1">
      <c r="E185" s="14"/>
    </row>
    <row r="186" spans="5:5" s="19" customFormat="1">
      <c r="E186" s="14"/>
    </row>
    <row r="187" spans="5:5" s="19" customFormat="1">
      <c r="E187" s="14"/>
    </row>
  </sheetData>
  <mergeCells count="52">
    <mergeCell ref="B89:I89"/>
    <mergeCell ref="B5:D5"/>
    <mergeCell ref="E5:F5"/>
    <mergeCell ref="H5:I5"/>
    <mergeCell ref="B6:D6"/>
    <mergeCell ref="E6:F6"/>
    <mergeCell ref="H6:I6"/>
    <mergeCell ref="B7:I7"/>
    <mergeCell ref="B8:B9"/>
    <mergeCell ref="D8:D9"/>
    <mergeCell ref="B81:I88"/>
    <mergeCell ref="E8:E9"/>
    <mergeCell ref="F8:F9"/>
    <mergeCell ref="G8:G9"/>
    <mergeCell ref="H8:H9"/>
    <mergeCell ref="I8:I9"/>
    <mergeCell ref="C8:C9"/>
    <mergeCell ref="B2:I2"/>
    <mergeCell ref="B3:I3"/>
    <mergeCell ref="B4:D4"/>
    <mergeCell ref="E4:F4"/>
    <mergeCell ref="H4:I4"/>
    <mergeCell ref="B35:I35"/>
    <mergeCell ref="B10:I10"/>
    <mergeCell ref="B11:I11"/>
    <mergeCell ref="E12:I12"/>
    <mergeCell ref="B16:I16"/>
    <mergeCell ref="B17:I17"/>
    <mergeCell ref="B23:I23"/>
    <mergeCell ref="B24:I24"/>
    <mergeCell ref="B29:I29"/>
    <mergeCell ref="B30:I30"/>
    <mergeCell ref="E26:I26"/>
    <mergeCell ref="B64:I64"/>
    <mergeCell ref="B36:I36"/>
    <mergeCell ref="E41:I41"/>
    <mergeCell ref="B43:I43"/>
    <mergeCell ref="B45:I45"/>
    <mergeCell ref="E40:I40"/>
    <mergeCell ref="B50:I50"/>
    <mergeCell ref="B51:I51"/>
    <mergeCell ref="B56:I56"/>
    <mergeCell ref="B57:I57"/>
    <mergeCell ref="B63:I63"/>
    <mergeCell ref="E58:I58"/>
    <mergeCell ref="B80:I80"/>
    <mergeCell ref="B69:I69"/>
    <mergeCell ref="B70:I70"/>
    <mergeCell ref="E74:I75"/>
    <mergeCell ref="B76:I76"/>
    <mergeCell ref="B77:I78"/>
    <mergeCell ref="B79:I79"/>
  </mergeCells>
  <printOptions horizontalCentered="1"/>
  <pageMargins left="0.19685039370078741" right="0.19685039370078741" top="0.39370078740157483" bottom="0.19685039370078741" header="0.31496062992125984" footer="0.31496062992125984"/>
  <pageSetup paperSize="9" scale="74" orientation="landscape" r:id="rId1"/>
  <rowBreaks count="3" manualBreakCount="3">
    <brk id="23" min="1" max="8" man="1"/>
    <brk id="56" min="1" max="8" man="1"/>
    <brk id="69" min="1" max="8"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89212-4F4F-4FFF-A84E-ECCBF13777F4}">
  <dimension ref="A1:V187"/>
  <sheetViews>
    <sheetView topLeftCell="A70" zoomScale="85" zoomScaleNormal="85" workbookViewId="0">
      <selection activeCell="F102" sqref="F102"/>
    </sheetView>
  </sheetViews>
  <sheetFormatPr defaultColWidth="8.85546875" defaultRowHeight="15"/>
  <cols>
    <col min="1" max="1" width="1.42578125" style="19" customWidth="1"/>
    <col min="2" max="2" width="3.7109375" style="21" customWidth="1"/>
    <col min="3" max="4" width="4.7109375" style="21" customWidth="1"/>
    <col min="5" max="5" width="55.7109375" style="17" customWidth="1"/>
    <col min="6" max="6" width="55.7109375" style="21" customWidth="1"/>
    <col min="7" max="7" width="22.7109375" style="21" customWidth="1"/>
    <col min="8" max="8" width="20.7109375" style="21" customWidth="1"/>
    <col min="9" max="9" width="14.7109375" style="21" customWidth="1"/>
    <col min="10" max="10" width="4.5703125" style="19" customWidth="1"/>
    <col min="11" max="11" width="5.28515625" style="19" customWidth="1"/>
    <col min="12" max="22" width="8.85546875" style="19"/>
    <col min="23" max="16384" width="8.85546875" style="21"/>
  </cols>
  <sheetData>
    <row r="1" spans="1:22" s="19" customFormat="1" ht="7.15" customHeight="1" thickBot="1">
      <c r="E1" s="14"/>
    </row>
    <row r="2" spans="1:22" ht="45.75" thickBot="1">
      <c r="B2" s="74" t="s">
        <v>0</v>
      </c>
      <c r="C2" s="74"/>
      <c r="D2" s="74"/>
      <c r="E2" s="74"/>
      <c r="F2" s="74"/>
      <c r="G2" s="74"/>
      <c r="H2" s="74"/>
      <c r="I2" s="75"/>
    </row>
    <row r="3" spans="1:22" ht="5.0999999999999996" customHeight="1">
      <c r="B3" s="65"/>
      <c r="C3" s="65"/>
      <c r="D3" s="65"/>
      <c r="E3" s="65"/>
      <c r="F3" s="65"/>
      <c r="G3" s="65"/>
      <c r="H3" s="65"/>
      <c r="I3" s="65"/>
    </row>
    <row r="4" spans="1:22" s="1" customFormat="1" ht="30" customHeight="1">
      <c r="A4" s="20"/>
      <c r="B4" s="66" t="s">
        <v>1</v>
      </c>
      <c r="C4" s="66"/>
      <c r="D4" s="66"/>
      <c r="E4" s="67" t="str">
        <f>AnaPlan!E4</f>
        <v>2024 - 2025 Eğitim - Öğretim Yılı</v>
      </c>
      <c r="F4" s="67"/>
      <c r="G4" s="9" t="s">
        <v>2</v>
      </c>
      <c r="H4" s="67" t="str">
        <f>AnaPlan!H4</f>
        <v>Elektrik - Elektronik Teknolojisi</v>
      </c>
      <c r="I4" s="67"/>
      <c r="J4" s="20"/>
      <c r="K4" s="20"/>
      <c r="L4" s="20"/>
      <c r="M4" s="20"/>
      <c r="N4" s="20"/>
      <c r="O4" s="20"/>
      <c r="P4" s="20"/>
      <c r="Q4" s="20"/>
      <c r="R4" s="20"/>
      <c r="S4" s="20"/>
      <c r="T4" s="20"/>
      <c r="U4" s="20"/>
      <c r="V4" s="20"/>
    </row>
    <row r="5" spans="1:22" s="1" customFormat="1" ht="30" customHeight="1">
      <c r="A5" s="20"/>
      <c r="B5" s="66" t="s">
        <v>4</v>
      </c>
      <c r="C5" s="66"/>
      <c r="D5" s="66"/>
      <c r="E5" s="67" t="str">
        <f>AnaPlan!E5</f>
        <v>Simav Şehit Emre Üçkan Mesleki ve Teknik Anadolu Lisesi</v>
      </c>
      <c r="F5" s="67"/>
      <c r="G5" s="9" t="s">
        <v>5</v>
      </c>
      <c r="H5" s="67" t="str">
        <f>AnaPlan!H5</f>
        <v>Mehmet ÇAKMAK</v>
      </c>
      <c r="I5" s="67"/>
      <c r="J5" s="20"/>
      <c r="K5" s="20"/>
      <c r="L5" s="20"/>
      <c r="M5" s="20"/>
      <c r="N5" s="20"/>
      <c r="O5" s="20"/>
      <c r="P5" s="20"/>
      <c r="Q5" s="20"/>
      <c r="R5" s="20"/>
      <c r="S5" s="20"/>
      <c r="T5" s="20"/>
      <c r="U5" s="20"/>
      <c r="V5" s="20"/>
    </row>
    <row r="6" spans="1:22" s="1" customFormat="1" ht="30" customHeight="1">
      <c r="A6" s="20"/>
      <c r="B6" s="66" t="s">
        <v>6</v>
      </c>
      <c r="C6" s="66"/>
      <c r="D6" s="66"/>
      <c r="E6" s="76" t="s">
        <v>88</v>
      </c>
      <c r="F6" s="76"/>
      <c r="G6" s="9" t="s">
        <v>7</v>
      </c>
      <c r="H6" s="67" t="s">
        <v>47</v>
      </c>
      <c r="I6" s="67"/>
      <c r="J6" s="20"/>
      <c r="K6" s="20"/>
      <c r="L6" s="20"/>
      <c r="M6" s="20"/>
      <c r="N6" s="20"/>
      <c r="O6" s="20"/>
      <c r="P6" s="20"/>
      <c r="Q6" s="20"/>
      <c r="R6" s="20"/>
      <c r="S6" s="20"/>
      <c r="T6" s="20"/>
      <c r="U6" s="20"/>
      <c r="V6" s="20"/>
    </row>
    <row r="7" spans="1:22" ht="15" customHeight="1">
      <c r="B7" s="65"/>
      <c r="C7" s="65"/>
      <c r="D7" s="65"/>
      <c r="E7" s="65"/>
      <c r="F7" s="65"/>
      <c r="G7" s="65"/>
      <c r="H7" s="65"/>
      <c r="I7" s="65"/>
    </row>
    <row r="8" spans="1:22" s="3" customFormat="1" ht="15.75" customHeight="1">
      <c r="A8" s="2"/>
      <c r="B8" s="77" t="s">
        <v>13</v>
      </c>
      <c r="C8" s="77" t="s">
        <v>629</v>
      </c>
      <c r="D8" s="77" t="s">
        <v>37</v>
      </c>
      <c r="E8" s="79" t="s">
        <v>8</v>
      </c>
      <c r="F8" s="79" t="s">
        <v>9</v>
      </c>
      <c r="G8" s="79" t="s">
        <v>10</v>
      </c>
      <c r="H8" s="79" t="s">
        <v>11</v>
      </c>
      <c r="I8" s="79" t="s">
        <v>12</v>
      </c>
      <c r="J8" s="2"/>
      <c r="K8" s="2"/>
      <c r="L8" s="2"/>
      <c r="M8" s="2"/>
      <c r="N8" s="2"/>
      <c r="O8" s="2"/>
      <c r="P8" s="2"/>
      <c r="Q8" s="2"/>
      <c r="R8" s="2"/>
      <c r="S8" s="2"/>
      <c r="T8" s="2"/>
      <c r="U8" s="2"/>
      <c r="V8" s="2"/>
    </row>
    <row r="9" spans="1:22" s="3" customFormat="1" ht="32.450000000000003" customHeight="1">
      <c r="A9" s="2"/>
      <c r="B9" s="78"/>
      <c r="C9" s="78"/>
      <c r="D9" s="78"/>
      <c r="E9" s="79"/>
      <c r="F9" s="79"/>
      <c r="G9" s="79"/>
      <c r="H9" s="79"/>
      <c r="I9" s="79"/>
      <c r="J9" s="2"/>
      <c r="K9" s="2"/>
      <c r="L9" s="2"/>
      <c r="M9" s="2"/>
      <c r="N9" s="2"/>
      <c r="O9" s="2"/>
      <c r="P9" s="2"/>
      <c r="Q9" s="2"/>
      <c r="R9" s="2"/>
      <c r="S9" s="2"/>
      <c r="T9" s="2"/>
      <c r="U9" s="2"/>
      <c r="V9" s="2"/>
    </row>
    <row r="10" spans="1:22" ht="5.0999999999999996" customHeight="1">
      <c r="B10" s="81"/>
      <c r="C10" s="81"/>
      <c r="D10" s="81"/>
      <c r="E10" s="81"/>
      <c r="F10" s="81"/>
      <c r="G10" s="81"/>
      <c r="H10" s="81"/>
      <c r="I10" s="81"/>
    </row>
    <row r="11" spans="1:22" ht="23.45" customHeight="1">
      <c r="B11" s="82" t="s">
        <v>14</v>
      </c>
      <c r="C11" s="82"/>
      <c r="D11" s="82"/>
      <c r="E11" s="82"/>
      <c r="F11" s="82"/>
      <c r="G11" s="82"/>
      <c r="H11" s="82"/>
      <c r="I11" s="82"/>
    </row>
    <row r="12" spans="1:22" ht="24" customHeight="1">
      <c r="B12" s="4"/>
      <c r="C12" s="4"/>
      <c r="D12" s="5"/>
      <c r="E12" s="83" t="s">
        <v>767</v>
      </c>
      <c r="F12" s="83"/>
      <c r="G12" s="83"/>
      <c r="H12" s="83"/>
      <c r="I12" s="83"/>
    </row>
    <row r="13" spans="1:22" ht="75">
      <c r="B13" s="6">
        <v>1</v>
      </c>
      <c r="C13" s="46" t="str">
        <f>CONCATENATE(LEFT(DAY([1]CT!D8),2),"-",LEFT(DAY([1]CT!H8),2)," Eylül")</f>
        <v>11-15 Eylül</v>
      </c>
      <c r="D13" s="7">
        <v>9</v>
      </c>
      <c r="E13" s="15" t="s">
        <v>791</v>
      </c>
      <c r="F13" s="15" t="s">
        <v>704</v>
      </c>
      <c r="G13" s="18" t="s">
        <v>15</v>
      </c>
      <c r="H13" s="18" t="s">
        <v>30</v>
      </c>
      <c r="I13" s="8" t="s">
        <v>16</v>
      </c>
    </row>
    <row r="14" spans="1:22" ht="120">
      <c r="B14" s="6">
        <v>2</v>
      </c>
      <c r="C14" s="46" t="str">
        <f>CONCATENATE(LEFT(DAY([1]CT!D9),2),"-",LEFT(DAY([1]CT!H9),2)," Eylül")</f>
        <v>18-22 Eylül</v>
      </c>
      <c r="D14" s="7">
        <f>$D$13</f>
        <v>9</v>
      </c>
      <c r="E14" s="15" t="s">
        <v>703</v>
      </c>
      <c r="F14" s="15" t="s">
        <v>702</v>
      </c>
      <c r="G14" s="18" t="s">
        <v>15</v>
      </c>
      <c r="H14" s="18" t="s">
        <v>30</v>
      </c>
      <c r="I14" s="8" t="s">
        <v>38</v>
      </c>
    </row>
    <row r="15" spans="1:22" ht="90">
      <c r="B15" s="6">
        <v>3</v>
      </c>
      <c r="C15" s="46" t="str">
        <f>CONCATENATE(LEFT(DAY([1]CT!D10),2),"-",LEFT(DAY([1]CT!H10),2)," Eylül")</f>
        <v>25-29 Eylül</v>
      </c>
      <c r="D15" s="7">
        <f>$D$13</f>
        <v>9</v>
      </c>
      <c r="E15" s="15" t="s">
        <v>701</v>
      </c>
      <c r="F15" s="15" t="s">
        <v>700</v>
      </c>
      <c r="G15" s="18" t="s">
        <v>15</v>
      </c>
      <c r="H15" s="18" t="s">
        <v>30</v>
      </c>
      <c r="I15" s="8"/>
    </row>
    <row r="16" spans="1:22" ht="5.0999999999999996" customHeight="1">
      <c r="B16" s="80"/>
      <c r="C16" s="80"/>
      <c r="D16" s="80"/>
      <c r="E16" s="80"/>
      <c r="F16" s="80"/>
      <c r="G16" s="80"/>
      <c r="H16" s="80"/>
      <c r="I16" s="80"/>
    </row>
    <row r="17" spans="2:9" s="19" customFormat="1" ht="22.15" customHeight="1">
      <c r="B17" s="84" t="s">
        <v>17</v>
      </c>
      <c r="C17" s="84"/>
      <c r="D17" s="84"/>
      <c r="E17" s="84"/>
      <c r="F17" s="84"/>
      <c r="G17" s="84"/>
      <c r="H17" s="84"/>
      <c r="I17" s="84"/>
    </row>
    <row r="18" spans="2:9" ht="150">
      <c r="B18" s="6">
        <v>4</v>
      </c>
      <c r="C18" s="46" t="str">
        <f>CONCATENATE(LEFT(DAY([1]CT!D13),2),"-",LEFT(DAY([1]CT!H13),2)," Ekim")</f>
        <v>2-6 Ekim</v>
      </c>
      <c r="D18" s="7">
        <f>$D$13</f>
        <v>9</v>
      </c>
      <c r="E18" s="15" t="s">
        <v>699</v>
      </c>
      <c r="F18" s="15" t="s">
        <v>698</v>
      </c>
      <c r="G18" s="18" t="s">
        <v>15</v>
      </c>
      <c r="H18" s="18" t="s">
        <v>30</v>
      </c>
      <c r="I18" s="8"/>
    </row>
    <row r="19" spans="2:9" s="19" customFormat="1" ht="75">
      <c r="B19" s="6">
        <v>5</v>
      </c>
      <c r="C19" s="46" t="str">
        <f>CONCATENATE(LEFT(DAY([1]CT!D14),2),"-",LEFT(DAY([1]CT!H14),2)," Ekim")</f>
        <v>9-13 Ekim</v>
      </c>
      <c r="D19" s="7">
        <f>$D$13</f>
        <v>9</v>
      </c>
      <c r="E19" s="15" t="s">
        <v>697</v>
      </c>
      <c r="F19" s="15" t="s">
        <v>696</v>
      </c>
      <c r="G19" s="18" t="s">
        <v>15</v>
      </c>
      <c r="H19" s="18" t="s">
        <v>30</v>
      </c>
      <c r="I19" s="8" t="s">
        <v>39</v>
      </c>
    </row>
    <row r="20" spans="2:9" s="19" customFormat="1" ht="105">
      <c r="B20" s="6">
        <v>6</v>
      </c>
      <c r="C20" s="46" t="str">
        <f>CONCATENATE(LEFT(DAY([1]CT!D15),2),"-",LEFT(DAY([1]CT!H15),2)," Ekim")</f>
        <v>16-20 Ekim</v>
      </c>
      <c r="D20" s="7">
        <f>$D$13</f>
        <v>9</v>
      </c>
      <c r="E20" s="15" t="s">
        <v>695</v>
      </c>
      <c r="F20" s="15" t="s">
        <v>694</v>
      </c>
      <c r="G20" s="18" t="s">
        <v>15</v>
      </c>
      <c r="H20" s="18" t="s">
        <v>30</v>
      </c>
      <c r="I20" s="8"/>
    </row>
    <row r="21" spans="2:9" s="19" customFormat="1" ht="60">
      <c r="B21" s="6">
        <v>7</v>
      </c>
      <c r="C21" s="46" t="str">
        <f>CONCATENATE(LEFT(DAY([1]CT!D16),2),"-",LEFT(DAY([1]CT!H16),2)," Ekim")</f>
        <v>23-27 Ekim</v>
      </c>
      <c r="D21" s="7">
        <f>$D$13</f>
        <v>9</v>
      </c>
      <c r="E21" s="15" t="s">
        <v>693</v>
      </c>
      <c r="F21" s="15" t="s">
        <v>692</v>
      </c>
      <c r="G21" s="18" t="s">
        <v>15</v>
      </c>
      <c r="H21" s="18" t="s">
        <v>30</v>
      </c>
      <c r="I21" s="8"/>
    </row>
    <row r="22" spans="2:9" s="19" customFormat="1" ht="60">
      <c r="B22" s="6">
        <v>8</v>
      </c>
      <c r="C22" s="46" t="str">
        <f>CONCATENATE(LEFT(DAY([1]CT!D20),2),"-",LEFT(DAY([1]CT!H20),2)," Kasım")</f>
        <v>30-3 Kasım</v>
      </c>
      <c r="D22" s="7">
        <f>$D$13</f>
        <v>9</v>
      </c>
      <c r="E22" s="15" t="s">
        <v>387</v>
      </c>
      <c r="F22" s="15" t="s">
        <v>691</v>
      </c>
      <c r="G22" s="18" t="s">
        <v>15</v>
      </c>
      <c r="H22" s="18" t="s">
        <v>30</v>
      </c>
      <c r="I22" s="8" t="s">
        <v>31</v>
      </c>
    </row>
    <row r="23" spans="2:9" s="19" customFormat="1" ht="5.0999999999999996" customHeight="1">
      <c r="B23" s="80"/>
      <c r="C23" s="80"/>
      <c r="D23" s="80"/>
      <c r="E23" s="80"/>
      <c r="F23" s="80"/>
      <c r="G23" s="80"/>
      <c r="H23" s="80"/>
      <c r="I23" s="80"/>
    </row>
    <row r="24" spans="2:9" s="19" customFormat="1" ht="20.25">
      <c r="B24" s="85" t="s">
        <v>18</v>
      </c>
      <c r="C24" s="85"/>
      <c r="D24" s="85"/>
      <c r="E24" s="85"/>
      <c r="F24" s="85"/>
      <c r="G24" s="85"/>
      <c r="H24" s="85"/>
      <c r="I24" s="85"/>
    </row>
    <row r="25" spans="2:9" s="19" customFormat="1" ht="105">
      <c r="B25" s="6">
        <v>9</v>
      </c>
      <c r="C25" s="46" t="str">
        <f>CONCATENATE(LEFT(DAY([1]CT!D21),2),"-",LEFT(DAY([1]CT!H21),2)," Kasım")</f>
        <v>6-10 Kasım</v>
      </c>
      <c r="D25" s="7">
        <f>$D$13</f>
        <v>9</v>
      </c>
      <c r="E25" s="15" t="s">
        <v>690</v>
      </c>
      <c r="F25" s="15" t="s">
        <v>689</v>
      </c>
      <c r="G25" s="10" t="s">
        <v>15</v>
      </c>
      <c r="H25" s="18" t="s">
        <v>30</v>
      </c>
      <c r="I25" s="8" t="s">
        <v>54</v>
      </c>
    </row>
    <row r="26" spans="2:9" s="19" customFormat="1" ht="24" customHeight="1">
      <c r="B26" s="4"/>
      <c r="C26" s="4"/>
      <c r="D26" s="5"/>
      <c r="E26" s="86" t="s">
        <v>777</v>
      </c>
      <c r="F26" s="86"/>
      <c r="G26" s="86"/>
      <c r="H26" s="86"/>
      <c r="I26" s="86"/>
    </row>
    <row r="27" spans="2:9" s="19" customFormat="1" ht="73.900000000000006" customHeight="1">
      <c r="B27" s="6">
        <v>10</v>
      </c>
      <c r="C27" s="46" t="str">
        <f>CONCATENATE(LEFT(DAY([1]CT!D23),2),"-",LEFT(DAY([1]CT!H23),2)," Kasım")</f>
        <v>20-24 Kasım</v>
      </c>
      <c r="D27" s="7">
        <f>$D$13</f>
        <v>9</v>
      </c>
      <c r="E27" s="15" t="s">
        <v>688</v>
      </c>
      <c r="F27" s="15" t="s">
        <v>687</v>
      </c>
      <c r="G27" s="10" t="s">
        <v>15</v>
      </c>
      <c r="H27" s="18" t="s">
        <v>30</v>
      </c>
      <c r="I27" s="8" t="s">
        <v>32</v>
      </c>
    </row>
    <row r="28" spans="2:9" s="19" customFormat="1" ht="120">
      <c r="B28" s="6">
        <v>11</v>
      </c>
      <c r="C28" s="46" t="str">
        <f>CONCATENATE(LEFT(DAY([1]CT!D24),2),"-",LEFT(DAY([1]CT!H24),2)," Kasım")</f>
        <v>27-1 Kasım</v>
      </c>
      <c r="D28" s="7">
        <f>$D$13</f>
        <v>9</v>
      </c>
      <c r="E28" s="15" t="s">
        <v>686</v>
      </c>
      <c r="F28" s="15" t="s">
        <v>685</v>
      </c>
      <c r="G28" s="10" t="s">
        <v>15</v>
      </c>
      <c r="H28" s="18" t="s">
        <v>30</v>
      </c>
      <c r="I28" s="8" t="s">
        <v>53</v>
      </c>
    </row>
    <row r="29" spans="2:9" s="19" customFormat="1" ht="5.0999999999999996" customHeight="1">
      <c r="B29" s="80"/>
      <c r="C29" s="80"/>
      <c r="D29" s="80"/>
      <c r="E29" s="80"/>
      <c r="F29" s="80"/>
      <c r="G29" s="80"/>
      <c r="H29" s="80"/>
      <c r="I29" s="80"/>
    </row>
    <row r="30" spans="2:9" s="19" customFormat="1" ht="25.15" customHeight="1">
      <c r="B30" s="85" t="s">
        <v>19</v>
      </c>
      <c r="C30" s="85"/>
      <c r="D30" s="85"/>
      <c r="E30" s="85"/>
      <c r="F30" s="85"/>
      <c r="G30" s="85"/>
      <c r="H30" s="85"/>
      <c r="I30" s="85"/>
    </row>
    <row r="31" spans="2:9" s="19" customFormat="1" ht="75">
      <c r="B31" s="6">
        <v>12</v>
      </c>
      <c r="C31" s="46" t="str">
        <f>CONCATENATE(LEFT(DAY([1]CT!D27),2),"-",LEFT(DAY([1]CT!H27),2)," Aralık")</f>
        <v>4-8 Aralık</v>
      </c>
      <c r="D31" s="7">
        <f>$D$13</f>
        <v>9</v>
      </c>
      <c r="E31" s="15" t="s">
        <v>684</v>
      </c>
      <c r="F31" s="15" t="s">
        <v>683</v>
      </c>
      <c r="G31" s="10" t="s">
        <v>15</v>
      </c>
      <c r="H31" s="18" t="s">
        <v>30</v>
      </c>
      <c r="I31" s="8" t="s">
        <v>40</v>
      </c>
    </row>
    <row r="32" spans="2:9" s="19" customFormat="1" ht="210">
      <c r="B32" s="6">
        <v>13</v>
      </c>
      <c r="C32" s="46" t="str">
        <f>CONCATENATE(LEFT(DAY([1]CT!D28),2),"-",LEFT(DAY([1]CT!H28),2)," Aralık")</f>
        <v>11-15 Aralık</v>
      </c>
      <c r="D32" s="7">
        <f>$D$13</f>
        <v>9</v>
      </c>
      <c r="E32" s="15" t="s">
        <v>682</v>
      </c>
      <c r="F32" s="15" t="s">
        <v>681</v>
      </c>
      <c r="G32" s="10" t="s">
        <v>15</v>
      </c>
      <c r="H32" s="18" t="s">
        <v>30</v>
      </c>
      <c r="I32" s="8"/>
    </row>
    <row r="33" spans="2:9" s="19" customFormat="1" ht="60">
      <c r="B33" s="6">
        <v>14</v>
      </c>
      <c r="C33" s="46" t="str">
        <f>CONCATENATE(LEFT(DAY([1]CT!D29),2),"-",LEFT(DAY([1]CT!H29),2)," Aralık")</f>
        <v>18-22 Aralık</v>
      </c>
      <c r="D33" s="7">
        <f>$D$13</f>
        <v>9</v>
      </c>
      <c r="E33" s="15" t="s">
        <v>680</v>
      </c>
      <c r="F33" s="15" t="s">
        <v>679</v>
      </c>
      <c r="G33" s="10" t="s">
        <v>15</v>
      </c>
      <c r="H33" s="18" t="s">
        <v>30</v>
      </c>
      <c r="I33" s="8" t="s">
        <v>41</v>
      </c>
    </row>
    <row r="34" spans="2:9" s="19" customFormat="1" ht="60">
      <c r="B34" s="6">
        <v>15</v>
      </c>
      <c r="C34" s="46" t="str">
        <f>CONCATENATE(LEFT(DAY([1]CT!D30),2),"-",LEFT(DAY([1]CT!H30),2)," Aralık")</f>
        <v>25-29 Aralık</v>
      </c>
      <c r="D34" s="7">
        <f>$D$13</f>
        <v>9</v>
      </c>
      <c r="E34" s="15" t="s">
        <v>678</v>
      </c>
      <c r="F34" s="15" t="s">
        <v>677</v>
      </c>
      <c r="G34" s="10" t="s">
        <v>15</v>
      </c>
      <c r="H34" s="18" t="s">
        <v>30</v>
      </c>
      <c r="I34" s="8"/>
    </row>
    <row r="35" spans="2:9" s="19" customFormat="1" ht="5.0999999999999996" customHeight="1">
      <c r="B35" s="80"/>
      <c r="C35" s="80"/>
      <c r="D35" s="80"/>
      <c r="E35" s="80"/>
      <c r="F35" s="80"/>
      <c r="G35" s="80"/>
      <c r="H35" s="80"/>
      <c r="I35" s="80"/>
    </row>
    <row r="36" spans="2:9" s="19" customFormat="1" ht="28.15" customHeight="1">
      <c r="B36" s="85" t="s">
        <v>20</v>
      </c>
      <c r="C36" s="85"/>
      <c r="D36" s="85"/>
      <c r="E36" s="85"/>
      <c r="F36" s="85"/>
      <c r="G36" s="85"/>
      <c r="H36" s="85"/>
      <c r="I36" s="85"/>
    </row>
    <row r="37" spans="2:9" s="19" customFormat="1" ht="60">
      <c r="B37" s="6">
        <v>16</v>
      </c>
      <c r="C37" s="46" t="str">
        <f>CONCATENATE(LEFT(DAY([1]CT!D34),2),"-",LEFT(DAY([1]CT!H34),2)," Ocak")</f>
        <v>1-5 Ocak</v>
      </c>
      <c r="D37" s="7">
        <f>$D$13</f>
        <v>9</v>
      </c>
      <c r="E37" s="15" t="s">
        <v>676</v>
      </c>
      <c r="F37" s="15" t="s">
        <v>675</v>
      </c>
      <c r="G37" s="10" t="s">
        <v>15</v>
      </c>
      <c r="H37" s="18" t="s">
        <v>30</v>
      </c>
      <c r="I37" s="8" t="s">
        <v>21</v>
      </c>
    </row>
    <row r="38" spans="2:9" s="19" customFormat="1" ht="60">
      <c r="B38" s="6">
        <v>17</v>
      </c>
      <c r="C38" s="46" t="str">
        <f>CONCATENATE(LEFT(DAY([1]CT!D35),2),"-",LEFT(DAY([1]CT!H35),2)," Ocak")</f>
        <v>8-12 Ocak</v>
      </c>
      <c r="D38" s="7">
        <f>$D$13</f>
        <v>9</v>
      </c>
      <c r="E38" s="15" t="s">
        <v>674</v>
      </c>
      <c r="F38" s="15" t="s">
        <v>673</v>
      </c>
      <c r="G38" s="10" t="s">
        <v>15</v>
      </c>
      <c r="H38" s="18" t="s">
        <v>30</v>
      </c>
      <c r="I38" s="8" t="s">
        <v>42</v>
      </c>
    </row>
    <row r="39" spans="2:9" s="19" customFormat="1" ht="105">
      <c r="B39" s="6">
        <v>18</v>
      </c>
      <c r="C39" s="46" t="str">
        <f>CONCATENATE(LEFT(DAY([1]CT!D36),2),"-",LEFT(DAY([1]CT!H36),2)," Ocak")</f>
        <v>15-19 Ocak</v>
      </c>
      <c r="D39" s="7">
        <f>$D$13</f>
        <v>9</v>
      </c>
      <c r="E39" s="15" t="s">
        <v>672</v>
      </c>
      <c r="F39" s="15" t="s">
        <v>671</v>
      </c>
      <c r="G39" s="10" t="s">
        <v>15</v>
      </c>
      <c r="H39" s="18" t="s">
        <v>30</v>
      </c>
      <c r="I39" s="8" t="s">
        <v>34</v>
      </c>
    </row>
    <row r="40" spans="2:9" s="19" customFormat="1" ht="24" customHeight="1">
      <c r="B40" s="4"/>
      <c r="C40" s="4"/>
      <c r="D40" s="5"/>
      <c r="E40" s="83" t="s">
        <v>33</v>
      </c>
      <c r="F40" s="83"/>
      <c r="G40" s="83"/>
      <c r="H40" s="83"/>
      <c r="I40" s="83"/>
    </row>
    <row r="41" spans="2:9" s="19" customFormat="1" ht="24" customHeight="1">
      <c r="B41" s="4"/>
      <c r="C41" s="4"/>
      <c r="D41" s="5"/>
      <c r="E41" s="83" t="s">
        <v>33</v>
      </c>
      <c r="F41" s="83"/>
      <c r="G41" s="83"/>
      <c r="H41" s="83"/>
      <c r="I41" s="83"/>
    </row>
    <row r="42" spans="2:9" s="19" customFormat="1" ht="5.0999999999999996" customHeight="1" thickBot="1">
      <c r="B42" s="11"/>
      <c r="C42" s="11"/>
      <c r="D42" s="12"/>
      <c r="E42" s="16"/>
      <c r="F42" s="13"/>
      <c r="G42" s="13"/>
      <c r="H42" s="13"/>
      <c r="I42" s="13"/>
    </row>
    <row r="43" spans="2:9" s="19" customFormat="1" ht="33.6" customHeight="1" thickBot="1">
      <c r="B43" s="87" t="s">
        <v>778</v>
      </c>
      <c r="C43" s="87"/>
      <c r="D43" s="87"/>
      <c r="E43" s="87"/>
      <c r="F43" s="87"/>
      <c r="G43" s="87"/>
      <c r="H43" s="87"/>
      <c r="I43" s="88"/>
    </row>
    <row r="44" spans="2:9" s="19" customFormat="1" ht="5.0999999999999996" customHeight="1">
      <c r="B44" s="11"/>
      <c r="C44" s="11"/>
      <c r="D44" s="12"/>
      <c r="E44" s="16"/>
      <c r="F44" s="13"/>
      <c r="G44" s="13"/>
      <c r="H44" s="13"/>
      <c r="I44" s="13"/>
    </row>
    <row r="45" spans="2:9" s="19" customFormat="1" ht="26.45" customHeight="1">
      <c r="B45" s="85" t="s">
        <v>22</v>
      </c>
      <c r="C45" s="85"/>
      <c r="D45" s="85"/>
      <c r="E45" s="85"/>
      <c r="F45" s="85"/>
      <c r="G45" s="85"/>
      <c r="H45" s="85"/>
      <c r="I45" s="85"/>
    </row>
    <row r="46" spans="2:9" s="19" customFormat="1" ht="60">
      <c r="B46" s="6">
        <v>19</v>
      </c>
      <c r="C46" s="46" t="str">
        <f>CONCATENATE(LEFT(DAY([1]CT!L7),2),"-",LEFT(DAY([1]CT!P7),2)," Şubat")</f>
        <v>5-9 Şubat</v>
      </c>
      <c r="D46" s="7">
        <f>$D$13</f>
        <v>9</v>
      </c>
      <c r="E46" s="15" t="s">
        <v>670</v>
      </c>
      <c r="F46" s="15" t="s">
        <v>669</v>
      </c>
      <c r="G46" s="10" t="s">
        <v>15</v>
      </c>
      <c r="H46" s="18" t="s">
        <v>30</v>
      </c>
      <c r="I46" s="8" t="s">
        <v>23</v>
      </c>
    </row>
    <row r="47" spans="2:9" s="19" customFormat="1" ht="60">
      <c r="B47" s="6">
        <v>20</v>
      </c>
      <c r="C47" s="46" t="str">
        <f>CONCATENATE(LEFT(DAY([1]CT!L8),2),"-",LEFT(DAY([1]CT!P8),2)," Şubat")</f>
        <v>12-16 Şubat</v>
      </c>
      <c r="D47" s="7">
        <f>$D$13</f>
        <v>9</v>
      </c>
      <c r="E47" s="15" t="s">
        <v>668</v>
      </c>
      <c r="F47" s="15" t="s">
        <v>667</v>
      </c>
      <c r="G47" s="10" t="s">
        <v>15</v>
      </c>
      <c r="H47" s="18" t="s">
        <v>30</v>
      </c>
      <c r="I47" s="8" t="s">
        <v>43</v>
      </c>
    </row>
    <row r="48" spans="2:9" s="19" customFormat="1" ht="60">
      <c r="B48" s="6">
        <v>21</v>
      </c>
      <c r="C48" s="46" t="str">
        <f>CONCATENATE(LEFT(DAY([1]CT!L9),2),"-",LEFT(DAY([1]CT!P9),2)," Şubat")</f>
        <v>19-23 Şubat</v>
      </c>
      <c r="D48" s="7">
        <f>$D$13</f>
        <v>9</v>
      </c>
      <c r="E48" s="15" t="s">
        <v>666</v>
      </c>
      <c r="F48" s="15" t="s">
        <v>665</v>
      </c>
      <c r="G48" s="10" t="s">
        <v>15</v>
      </c>
      <c r="H48" s="18" t="s">
        <v>30</v>
      </c>
      <c r="I48" s="8"/>
    </row>
    <row r="49" spans="2:9" s="19" customFormat="1" ht="75">
      <c r="B49" s="6">
        <v>22</v>
      </c>
      <c r="C49" s="46" t="str">
        <f>CONCATENATE(LEFT(DAY([1]CT!L10),2),"-",LEFT(DAY([1]CT!P10),2)," Mart")</f>
        <v>26-1 Mart</v>
      </c>
      <c r="D49" s="7">
        <f>$D$13</f>
        <v>9</v>
      </c>
      <c r="E49" s="15" t="s">
        <v>664</v>
      </c>
      <c r="F49" s="15" t="s">
        <v>663</v>
      </c>
      <c r="G49" s="10" t="s">
        <v>15</v>
      </c>
      <c r="H49" s="18" t="s">
        <v>30</v>
      </c>
      <c r="I49" s="8"/>
    </row>
    <row r="50" spans="2:9" s="19" customFormat="1" ht="5.0999999999999996" customHeight="1">
      <c r="B50" s="89"/>
      <c r="C50" s="89"/>
      <c r="D50" s="89"/>
      <c r="E50" s="89"/>
      <c r="F50" s="89"/>
      <c r="G50" s="89"/>
      <c r="H50" s="89"/>
      <c r="I50" s="89"/>
    </row>
    <row r="51" spans="2:9" s="19" customFormat="1" ht="26.45" customHeight="1">
      <c r="B51" s="85" t="s">
        <v>24</v>
      </c>
      <c r="C51" s="85"/>
      <c r="D51" s="85"/>
      <c r="E51" s="85"/>
      <c r="F51" s="85"/>
      <c r="G51" s="85"/>
      <c r="H51" s="85"/>
      <c r="I51" s="85"/>
    </row>
    <row r="52" spans="2:9" s="19" customFormat="1" ht="75">
      <c r="B52" s="6">
        <v>23</v>
      </c>
      <c r="C52" s="46" t="str">
        <f>CONCATENATE(LEFT(DAY([1]CT!L13),2),"-",LEFT(DAY([1]CT!P13),2)," Mart")</f>
        <v>4-8 Mart</v>
      </c>
      <c r="D52" s="7">
        <f>$D$13</f>
        <v>9</v>
      </c>
      <c r="E52" s="15" t="s">
        <v>662</v>
      </c>
      <c r="F52" s="15" t="s">
        <v>661</v>
      </c>
      <c r="G52" s="10" t="s">
        <v>15</v>
      </c>
      <c r="H52" s="18" t="s">
        <v>30</v>
      </c>
      <c r="I52" s="8" t="s">
        <v>45</v>
      </c>
    </row>
    <row r="53" spans="2:9" s="19" customFormat="1" ht="90">
      <c r="B53" s="6">
        <v>24</v>
      </c>
      <c r="C53" s="46" t="str">
        <f>CONCATENATE(LEFT(DAY([1]CT!L14),2),"-",LEFT(DAY([1]CT!P14),2)," Mart")</f>
        <v>11-15 Mart</v>
      </c>
      <c r="D53" s="7">
        <f>$D$13</f>
        <v>9</v>
      </c>
      <c r="E53" s="15" t="s">
        <v>660</v>
      </c>
      <c r="F53" s="15" t="s">
        <v>659</v>
      </c>
      <c r="G53" s="10" t="s">
        <v>15</v>
      </c>
      <c r="H53" s="18" t="s">
        <v>30</v>
      </c>
      <c r="I53" s="8" t="s">
        <v>44</v>
      </c>
    </row>
    <row r="54" spans="2:9" s="19" customFormat="1" ht="135">
      <c r="B54" s="6">
        <v>25</v>
      </c>
      <c r="C54" s="46" t="str">
        <f>CONCATENATE(LEFT(DAY([1]CT!L15),2),"-",LEFT(DAY([1]CT!P15),2)," Mart")</f>
        <v>18-22 Mart</v>
      </c>
      <c r="D54" s="7">
        <f>$D$13</f>
        <v>9</v>
      </c>
      <c r="E54" s="15" t="s">
        <v>658</v>
      </c>
      <c r="F54" s="15" t="s">
        <v>657</v>
      </c>
      <c r="G54" s="10" t="s">
        <v>15</v>
      </c>
      <c r="H54" s="18" t="s">
        <v>30</v>
      </c>
      <c r="I54" s="8" t="s">
        <v>48</v>
      </c>
    </row>
    <row r="55" spans="2:9" s="19" customFormat="1" ht="90">
      <c r="B55" s="6">
        <v>26</v>
      </c>
      <c r="C55" s="46" t="str">
        <f>CONCATENATE(LEFT(DAY([1]CT!L16),2),"-",LEFT(DAY([1]CT!P16),2)," Mart")</f>
        <v>25-29 Mart</v>
      </c>
      <c r="D55" s="7">
        <f>$D$13</f>
        <v>9</v>
      </c>
      <c r="E55" s="15" t="s">
        <v>656</v>
      </c>
      <c r="F55" s="15" t="s">
        <v>655</v>
      </c>
      <c r="G55" s="10" t="s">
        <v>15</v>
      </c>
      <c r="H55" s="18" t="s">
        <v>30</v>
      </c>
      <c r="I55" s="8" t="s">
        <v>46</v>
      </c>
    </row>
    <row r="56" spans="2:9" s="19" customFormat="1" ht="5.0999999999999996" customHeight="1">
      <c r="B56" s="89"/>
      <c r="C56" s="89"/>
      <c r="D56" s="89"/>
      <c r="E56" s="89"/>
      <c r="F56" s="89"/>
      <c r="G56" s="89"/>
      <c r="H56" s="89"/>
      <c r="I56" s="89"/>
    </row>
    <row r="57" spans="2:9" s="19" customFormat="1" ht="27" customHeight="1">
      <c r="B57" s="84" t="s">
        <v>25</v>
      </c>
      <c r="C57" s="84"/>
      <c r="D57" s="84"/>
      <c r="E57" s="84"/>
      <c r="F57" s="84"/>
      <c r="G57" s="84"/>
      <c r="H57" s="84"/>
      <c r="I57" s="84"/>
    </row>
    <row r="58" spans="2:9" s="19" customFormat="1" ht="27" customHeight="1">
      <c r="B58" s="4"/>
      <c r="C58" s="4"/>
      <c r="D58" s="5"/>
      <c r="E58" s="86" t="s">
        <v>779</v>
      </c>
      <c r="F58" s="86"/>
      <c r="G58" s="86"/>
      <c r="H58" s="86"/>
      <c r="I58" s="86"/>
    </row>
    <row r="59" spans="2:9" s="19" customFormat="1" ht="120">
      <c r="B59" s="6">
        <v>27</v>
      </c>
      <c r="C59" s="46" t="e">
        <f>CONCATENATE(LEFT(DAY([1]CT!L21),2),"-",LEFT(DAY([1]CT!P21),2)," Nisan")</f>
        <v>#REF!</v>
      </c>
      <c r="D59" s="7">
        <f>$D$13</f>
        <v>9</v>
      </c>
      <c r="E59" s="15" t="s">
        <v>654</v>
      </c>
      <c r="F59" s="15" t="s">
        <v>653</v>
      </c>
      <c r="G59" s="10" t="s">
        <v>15</v>
      </c>
      <c r="H59" s="18" t="s">
        <v>30</v>
      </c>
      <c r="I59" s="8"/>
    </row>
    <row r="60" spans="2:9" ht="150">
      <c r="B60" s="6">
        <v>28</v>
      </c>
      <c r="C60" s="46" t="str">
        <f>CONCATENATE(LEFT(DAY([1]CT!L22),2),"-",LEFT(DAY([1]CT!P22),2)," Nisan")</f>
        <v>15-19 Nisan</v>
      </c>
      <c r="D60" s="7">
        <f>$D$13</f>
        <v>9</v>
      </c>
      <c r="E60" s="15" t="s">
        <v>652</v>
      </c>
      <c r="F60" s="15" t="s">
        <v>651</v>
      </c>
      <c r="G60" s="10" t="s">
        <v>15</v>
      </c>
      <c r="H60" s="18" t="s">
        <v>30</v>
      </c>
      <c r="I60" s="8" t="s">
        <v>26</v>
      </c>
    </row>
    <row r="61" spans="2:9" s="19" customFormat="1" ht="75">
      <c r="B61" s="6">
        <v>29</v>
      </c>
      <c r="C61" s="46" t="str">
        <f>CONCATENATE(LEFT(DAY([1]CT!L23),2),"-",LEFT(DAY([1]CT!P23),2)," Nisan")</f>
        <v>22-26 Nisan</v>
      </c>
      <c r="D61" s="7">
        <f>$D$13</f>
        <v>9</v>
      </c>
      <c r="E61" s="15" t="s">
        <v>650</v>
      </c>
      <c r="F61" s="15" t="s">
        <v>649</v>
      </c>
      <c r="G61" s="10" t="s">
        <v>15</v>
      </c>
      <c r="H61" s="18" t="s">
        <v>30</v>
      </c>
      <c r="I61" s="8" t="s">
        <v>35</v>
      </c>
    </row>
    <row r="62" spans="2:9" s="19" customFormat="1" ht="105">
      <c r="B62" s="6">
        <v>30</v>
      </c>
      <c r="C62" s="46" t="e">
        <f>CONCATENATE(LEFT(DAY([1]CT!L24),2),"-",LEFT(DAY([1]CT!P24),2)," Nisan")</f>
        <v>#REF!</v>
      </c>
      <c r="D62" s="7">
        <f>$D$13</f>
        <v>9</v>
      </c>
      <c r="E62" s="15" t="s">
        <v>648</v>
      </c>
      <c r="F62" s="15" t="s">
        <v>647</v>
      </c>
      <c r="G62" s="10" t="s">
        <v>15</v>
      </c>
      <c r="H62" s="18" t="s">
        <v>30</v>
      </c>
      <c r="I62" s="8" t="s">
        <v>634</v>
      </c>
    </row>
    <row r="63" spans="2:9" s="19" customFormat="1" ht="5.0999999999999996" customHeight="1">
      <c r="B63" s="89"/>
      <c r="C63" s="89"/>
      <c r="D63" s="89"/>
      <c r="E63" s="89"/>
      <c r="F63" s="89"/>
      <c r="G63" s="89"/>
      <c r="H63" s="89"/>
      <c r="I63" s="89"/>
    </row>
    <row r="64" spans="2:9" s="19" customFormat="1" ht="28.9" customHeight="1">
      <c r="B64" s="85" t="s">
        <v>27</v>
      </c>
      <c r="C64" s="85"/>
      <c r="D64" s="85"/>
      <c r="E64" s="85"/>
      <c r="F64" s="85"/>
      <c r="G64" s="85"/>
      <c r="H64" s="85"/>
      <c r="I64" s="85"/>
    </row>
    <row r="65" spans="2:9" ht="60">
      <c r="B65" s="6">
        <v>31</v>
      </c>
      <c r="C65" s="46" t="str">
        <f>CONCATENATE(LEFT(DAY([1]CT!L28),2),"-",LEFT(DAY([1]CT!P28),2)," Mayıs")</f>
        <v>6-10 Mayıs</v>
      </c>
      <c r="D65" s="7">
        <f>$D$13</f>
        <v>9</v>
      </c>
      <c r="E65" s="15" t="s">
        <v>646</v>
      </c>
      <c r="F65" s="15" t="s">
        <v>645</v>
      </c>
      <c r="G65" s="10" t="s">
        <v>15</v>
      </c>
      <c r="H65" s="18" t="s">
        <v>30</v>
      </c>
      <c r="I65" s="8"/>
    </row>
    <row r="66" spans="2:9" ht="60">
      <c r="B66" s="6">
        <v>32</v>
      </c>
      <c r="C66" s="46" t="str">
        <f>CONCATENATE(LEFT(DAY([1]CT!L29),2),"-",LEFT(DAY([1]CT!P29),2)," Mayıs")</f>
        <v>13-17 Mayıs</v>
      </c>
      <c r="D66" s="7">
        <f>$D$13</f>
        <v>9</v>
      </c>
      <c r="E66" s="15" t="s">
        <v>644</v>
      </c>
      <c r="F66" s="15" t="s">
        <v>643</v>
      </c>
      <c r="G66" s="10" t="s">
        <v>15</v>
      </c>
      <c r="H66" s="18" t="s">
        <v>30</v>
      </c>
      <c r="I66" s="8"/>
    </row>
    <row r="67" spans="2:9" ht="75">
      <c r="B67" s="6">
        <v>33</v>
      </c>
      <c r="C67" s="46" t="str">
        <f>CONCATENATE(LEFT(DAY([1]CT!L30),2),"-",LEFT(DAY([1]CT!P30),2)," Mayıs")</f>
        <v>20-24 Mayıs</v>
      </c>
      <c r="D67" s="7">
        <f>$D$13</f>
        <v>9</v>
      </c>
      <c r="E67" s="15" t="s">
        <v>642</v>
      </c>
      <c r="F67" s="15" t="s">
        <v>641</v>
      </c>
      <c r="G67" s="10" t="s">
        <v>15</v>
      </c>
      <c r="H67" s="18" t="s">
        <v>30</v>
      </c>
      <c r="I67" s="8" t="s">
        <v>36</v>
      </c>
    </row>
    <row r="68" spans="2:9" ht="75">
      <c r="B68" s="6">
        <v>34</v>
      </c>
      <c r="C68" s="46" t="str">
        <f>CONCATENATE(LEFT(DAY([1]CT!L31),2),"-",LEFT(DAY([1]CT!P31),2)," Mayıs")</f>
        <v>27-31 Mayıs</v>
      </c>
      <c r="D68" s="7">
        <f>$D$13</f>
        <v>9</v>
      </c>
      <c r="E68" s="15" t="s">
        <v>640</v>
      </c>
      <c r="F68" s="15" t="s">
        <v>639</v>
      </c>
      <c r="G68" s="10" t="s">
        <v>15</v>
      </c>
      <c r="H68" s="18" t="s">
        <v>30</v>
      </c>
      <c r="I68" s="8" t="s">
        <v>21</v>
      </c>
    </row>
    <row r="69" spans="2:9" ht="5.0999999999999996" customHeight="1">
      <c r="B69" s="89"/>
      <c r="C69" s="89"/>
      <c r="D69" s="89"/>
      <c r="E69" s="89"/>
      <c r="F69" s="89"/>
      <c r="G69" s="89"/>
      <c r="H69" s="89"/>
      <c r="I69" s="89"/>
    </row>
    <row r="70" spans="2:9" ht="27.6" customHeight="1">
      <c r="B70" s="85" t="s">
        <v>28</v>
      </c>
      <c r="C70" s="85"/>
      <c r="D70" s="85"/>
      <c r="E70" s="85"/>
      <c r="F70" s="85"/>
      <c r="G70" s="85"/>
      <c r="H70" s="85"/>
      <c r="I70" s="85"/>
    </row>
    <row r="71" spans="2:9" ht="60">
      <c r="B71" s="6">
        <v>35</v>
      </c>
      <c r="C71" s="46" t="str">
        <f>CONCATENATE(LEFT(DAY([1]CT!L34),2),"-",LEFT(DAY([1]CT!P34),2)," Haz.")</f>
        <v>3-7 Haz.</v>
      </c>
      <c r="D71" s="7">
        <f>$D$13</f>
        <v>9</v>
      </c>
      <c r="E71" s="15" t="s">
        <v>638</v>
      </c>
      <c r="F71" s="15" t="s">
        <v>637</v>
      </c>
      <c r="G71" s="10" t="s">
        <v>15</v>
      </c>
      <c r="H71" s="18" t="s">
        <v>30</v>
      </c>
      <c r="I71" s="8" t="s">
        <v>773</v>
      </c>
    </row>
    <row r="72" spans="2:9" ht="135">
      <c r="B72" s="6">
        <v>36</v>
      </c>
      <c r="C72" s="46" t="str">
        <f>CONCATENATE(LEFT(DAY([1]CT!L35),2),"-",LEFT(DAY([1]CT!P35),2)," Haz.")</f>
        <v>10-14 Haz.</v>
      </c>
      <c r="D72" s="7">
        <f>$D$13</f>
        <v>9</v>
      </c>
      <c r="E72" s="15" t="s">
        <v>636</v>
      </c>
      <c r="F72" s="15" t="s">
        <v>635</v>
      </c>
      <c r="G72" s="10" t="s">
        <v>15</v>
      </c>
      <c r="H72" s="18" t="s">
        <v>30</v>
      </c>
      <c r="I72" s="8" t="s">
        <v>773</v>
      </c>
    </row>
    <row r="73" spans="2:9" ht="135">
      <c r="B73" s="6">
        <v>37</v>
      </c>
      <c r="C73" s="46" t="e">
        <f>CONCATENATE(LEFT(DAY([1]CT!L36),2),"-",LEFT(DAY([1]CT!P36),2)," Haz.")</f>
        <v>#REF!</v>
      </c>
      <c r="D73" s="7">
        <f>$D$13</f>
        <v>9</v>
      </c>
      <c r="E73" s="15" t="s">
        <v>636</v>
      </c>
      <c r="F73" s="15" t="s">
        <v>635</v>
      </c>
      <c r="G73" s="10" t="s">
        <v>15</v>
      </c>
      <c r="H73" s="18" t="s">
        <v>30</v>
      </c>
      <c r="I73" s="8" t="s">
        <v>29</v>
      </c>
    </row>
    <row r="74" spans="2:9" ht="19.899999999999999" customHeight="1">
      <c r="B74" s="4"/>
      <c r="C74" s="4"/>
      <c r="D74" s="5"/>
      <c r="E74" s="83" t="s">
        <v>780</v>
      </c>
      <c r="F74" s="83"/>
      <c r="G74" s="83"/>
      <c r="H74" s="83"/>
      <c r="I74" s="83"/>
    </row>
    <row r="75" spans="2:9" ht="21.6" customHeight="1">
      <c r="B75" s="4"/>
      <c r="C75" s="4"/>
      <c r="D75" s="5"/>
      <c r="E75" s="83"/>
      <c r="F75" s="83"/>
      <c r="G75" s="83"/>
      <c r="H75" s="83"/>
      <c r="I75" s="83"/>
    </row>
    <row r="76" spans="2:9" ht="9.9499999999999993" customHeight="1">
      <c r="B76" s="80"/>
      <c r="C76" s="80"/>
      <c r="D76" s="80"/>
      <c r="E76" s="80"/>
      <c r="F76" s="80"/>
      <c r="G76" s="80"/>
      <c r="H76" s="80"/>
      <c r="I76" s="80"/>
    </row>
    <row r="77" spans="2:9">
      <c r="B77" s="100" t="s">
        <v>49</v>
      </c>
      <c r="C77" s="100"/>
      <c r="D77" s="100"/>
      <c r="E77" s="100"/>
      <c r="F77" s="100"/>
      <c r="G77" s="100"/>
      <c r="H77" s="100"/>
      <c r="I77" s="100"/>
    </row>
    <row r="78" spans="2:9" ht="16.149999999999999" customHeight="1">
      <c r="B78" s="100"/>
      <c r="C78" s="100"/>
      <c r="D78" s="100"/>
      <c r="E78" s="100"/>
      <c r="F78" s="100"/>
      <c r="G78" s="100"/>
      <c r="H78" s="100"/>
      <c r="I78" s="100"/>
    </row>
    <row r="79" spans="2:9" ht="9.9499999999999993" customHeight="1">
      <c r="B79" s="101"/>
      <c r="C79" s="101"/>
      <c r="D79" s="101"/>
      <c r="E79" s="101"/>
      <c r="F79" s="101"/>
      <c r="G79" s="101"/>
      <c r="H79" s="101"/>
      <c r="I79" s="101"/>
    </row>
    <row r="80" spans="2:9" ht="19.899999999999999" customHeight="1">
      <c r="B80" s="99" t="s">
        <v>50</v>
      </c>
      <c r="C80" s="99"/>
      <c r="D80" s="99"/>
      <c r="E80" s="99"/>
      <c r="F80" s="99"/>
      <c r="G80" s="99"/>
      <c r="H80" s="99"/>
      <c r="I80" s="99"/>
    </row>
    <row r="81" spans="2:9" ht="19.899999999999999" customHeight="1">
      <c r="B81" s="90"/>
      <c r="C81" s="91"/>
      <c r="D81" s="91"/>
      <c r="E81" s="91"/>
      <c r="F81" s="91"/>
      <c r="G81" s="91"/>
      <c r="H81" s="91"/>
      <c r="I81" s="92"/>
    </row>
    <row r="82" spans="2:9" ht="19.899999999999999" customHeight="1">
      <c r="B82" s="93"/>
      <c r="C82" s="94"/>
      <c r="D82" s="94"/>
      <c r="E82" s="94"/>
      <c r="F82" s="94"/>
      <c r="G82" s="94"/>
      <c r="H82" s="94"/>
      <c r="I82" s="95"/>
    </row>
    <row r="83" spans="2:9" ht="19.899999999999999" customHeight="1">
      <c r="B83" s="93"/>
      <c r="C83" s="94"/>
      <c r="D83" s="94"/>
      <c r="E83" s="94"/>
      <c r="F83" s="94"/>
      <c r="G83" s="94"/>
      <c r="H83" s="94"/>
      <c r="I83" s="95"/>
    </row>
    <row r="84" spans="2:9" ht="19.899999999999999" customHeight="1">
      <c r="B84" s="93"/>
      <c r="C84" s="94"/>
      <c r="D84" s="94"/>
      <c r="E84" s="94"/>
      <c r="F84" s="94"/>
      <c r="G84" s="94"/>
      <c r="H84" s="94"/>
      <c r="I84" s="95"/>
    </row>
    <row r="85" spans="2:9" ht="19.899999999999999" customHeight="1">
      <c r="B85" s="93"/>
      <c r="C85" s="94"/>
      <c r="D85" s="94"/>
      <c r="E85" s="94"/>
      <c r="F85" s="94"/>
      <c r="G85" s="94"/>
      <c r="H85" s="94"/>
      <c r="I85" s="95"/>
    </row>
    <row r="86" spans="2:9" ht="19.899999999999999" customHeight="1">
      <c r="B86" s="93"/>
      <c r="C86" s="94"/>
      <c r="D86" s="94"/>
      <c r="E86" s="94"/>
      <c r="F86" s="94"/>
      <c r="G86" s="94"/>
      <c r="H86" s="94"/>
      <c r="I86" s="95"/>
    </row>
    <row r="87" spans="2:9" ht="19.899999999999999" customHeight="1">
      <c r="B87" s="93"/>
      <c r="C87" s="94"/>
      <c r="D87" s="94"/>
      <c r="E87" s="94"/>
      <c r="F87" s="94"/>
      <c r="G87" s="94"/>
      <c r="H87" s="94"/>
      <c r="I87" s="95"/>
    </row>
    <row r="88" spans="2:9" ht="15" customHeight="1">
      <c r="B88" s="96"/>
      <c r="C88" s="97"/>
      <c r="D88" s="97"/>
      <c r="E88" s="97"/>
      <c r="F88" s="97"/>
      <c r="G88" s="97"/>
      <c r="H88" s="97"/>
      <c r="I88" s="98"/>
    </row>
    <row r="89" spans="2:9" ht="110.1" customHeight="1">
      <c r="B89" s="71" t="s">
        <v>862</v>
      </c>
      <c r="C89" s="72"/>
      <c r="D89" s="72"/>
      <c r="E89" s="72"/>
      <c r="F89" s="72"/>
      <c r="G89" s="72"/>
      <c r="H89" s="72"/>
      <c r="I89" s="73"/>
    </row>
    <row r="90" spans="2:9" s="19" customFormat="1">
      <c r="C90" s="42"/>
      <c r="E90" s="14"/>
    </row>
    <row r="91" spans="2:9" s="19" customFormat="1">
      <c r="E91" s="14"/>
    </row>
    <row r="92" spans="2:9" s="19" customFormat="1">
      <c r="E92" s="14"/>
    </row>
    <row r="93" spans="2:9" s="19" customFormat="1">
      <c r="E93" s="14"/>
    </row>
    <row r="94" spans="2:9" s="19" customFormat="1">
      <c r="E94" s="14"/>
    </row>
    <row r="95" spans="2:9" s="19" customFormat="1">
      <c r="E95" s="14"/>
    </row>
    <row r="96" spans="2:9" s="19" customFormat="1">
      <c r="E96" s="14"/>
    </row>
    <row r="97" spans="5:5" s="19" customFormat="1">
      <c r="E97" s="14"/>
    </row>
    <row r="98" spans="5:5" s="19" customFormat="1">
      <c r="E98" s="14"/>
    </row>
    <row r="99" spans="5:5" s="19" customFormat="1">
      <c r="E99" s="14"/>
    </row>
    <row r="100" spans="5:5" s="19" customFormat="1">
      <c r="E100" s="14"/>
    </row>
    <row r="101" spans="5:5" s="19" customFormat="1">
      <c r="E101" s="14"/>
    </row>
    <row r="102" spans="5:5" s="19" customFormat="1">
      <c r="E102" s="14"/>
    </row>
    <row r="103" spans="5:5" s="19" customFormat="1">
      <c r="E103" s="14"/>
    </row>
    <row r="104" spans="5:5" s="19" customFormat="1">
      <c r="E104" s="14"/>
    </row>
    <row r="105" spans="5:5" s="19" customFormat="1">
      <c r="E105" s="14"/>
    </row>
    <row r="106" spans="5:5" s="19" customFormat="1">
      <c r="E106" s="14"/>
    </row>
    <row r="107" spans="5:5" s="19" customFormat="1">
      <c r="E107" s="14"/>
    </row>
    <row r="108" spans="5:5" s="19" customFormat="1">
      <c r="E108" s="14"/>
    </row>
    <row r="109" spans="5:5" s="19" customFormat="1">
      <c r="E109" s="14"/>
    </row>
    <row r="110" spans="5:5" s="19" customFormat="1">
      <c r="E110" s="14"/>
    </row>
    <row r="111" spans="5:5" s="19" customFormat="1">
      <c r="E111" s="14"/>
    </row>
    <row r="112" spans="5:5" s="19" customFormat="1">
      <c r="E112" s="14"/>
    </row>
    <row r="113" spans="5:5" s="19" customFormat="1">
      <c r="E113" s="14"/>
    </row>
    <row r="114" spans="5:5" s="19" customFormat="1">
      <c r="E114" s="14"/>
    </row>
    <row r="115" spans="5:5" s="19" customFormat="1">
      <c r="E115" s="14"/>
    </row>
    <row r="116" spans="5:5" s="19" customFormat="1">
      <c r="E116" s="14"/>
    </row>
    <row r="117" spans="5:5" s="19" customFormat="1">
      <c r="E117" s="14"/>
    </row>
    <row r="118" spans="5:5" s="19" customFormat="1">
      <c r="E118" s="14"/>
    </row>
    <row r="119" spans="5:5" s="19" customFormat="1">
      <c r="E119" s="14"/>
    </row>
    <row r="120" spans="5:5" s="19" customFormat="1">
      <c r="E120" s="14"/>
    </row>
    <row r="121" spans="5:5" s="19" customFormat="1">
      <c r="E121" s="14"/>
    </row>
    <row r="122" spans="5:5" s="19" customFormat="1">
      <c r="E122" s="14"/>
    </row>
    <row r="123" spans="5:5" s="19" customFormat="1">
      <c r="E123" s="14"/>
    </row>
    <row r="124" spans="5:5" s="19" customFormat="1">
      <c r="E124" s="14"/>
    </row>
    <row r="125" spans="5:5" s="19" customFormat="1">
      <c r="E125" s="14"/>
    </row>
    <row r="126" spans="5:5" s="19" customFormat="1">
      <c r="E126" s="14"/>
    </row>
    <row r="127" spans="5:5" s="19" customFormat="1">
      <c r="E127" s="14"/>
    </row>
    <row r="128" spans="5:5" s="19" customFormat="1">
      <c r="E128" s="14"/>
    </row>
    <row r="129" spans="5:5" s="19" customFormat="1">
      <c r="E129" s="14"/>
    </row>
    <row r="130" spans="5:5" s="19" customFormat="1">
      <c r="E130" s="14"/>
    </row>
    <row r="131" spans="5:5" s="19" customFormat="1">
      <c r="E131" s="14"/>
    </row>
    <row r="132" spans="5:5" s="19" customFormat="1">
      <c r="E132" s="14"/>
    </row>
    <row r="133" spans="5:5" s="19" customFormat="1">
      <c r="E133" s="14"/>
    </row>
    <row r="134" spans="5:5" s="19" customFormat="1">
      <c r="E134" s="14"/>
    </row>
    <row r="135" spans="5:5" s="19" customFormat="1">
      <c r="E135" s="14"/>
    </row>
    <row r="136" spans="5:5" s="19" customFormat="1">
      <c r="E136" s="14"/>
    </row>
    <row r="137" spans="5:5" s="19" customFormat="1">
      <c r="E137" s="14"/>
    </row>
    <row r="138" spans="5:5" s="19" customFormat="1">
      <c r="E138" s="14"/>
    </row>
    <row r="139" spans="5:5" s="19" customFormat="1">
      <c r="E139" s="14"/>
    </row>
    <row r="140" spans="5:5" s="19" customFormat="1">
      <c r="E140" s="14"/>
    </row>
    <row r="141" spans="5:5" s="19" customFormat="1">
      <c r="E141" s="14"/>
    </row>
    <row r="142" spans="5:5" s="19" customFormat="1">
      <c r="E142" s="14"/>
    </row>
    <row r="143" spans="5:5" s="19" customFormat="1">
      <c r="E143" s="14"/>
    </row>
    <row r="144" spans="5:5" s="19" customFormat="1">
      <c r="E144" s="14"/>
    </row>
    <row r="145" spans="5:5" s="19" customFormat="1">
      <c r="E145" s="14"/>
    </row>
    <row r="146" spans="5:5" s="19" customFormat="1">
      <c r="E146" s="14"/>
    </row>
    <row r="147" spans="5:5" s="19" customFormat="1">
      <c r="E147" s="14"/>
    </row>
    <row r="148" spans="5:5" s="19" customFormat="1">
      <c r="E148" s="14"/>
    </row>
    <row r="149" spans="5:5" s="19" customFormat="1">
      <c r="E149" s="14"/>
    </row>
    <row r="150" spans="5:5" s="19" customFormat="1">
      <c r="E150" s="14"/>
    </row>
    <row r="151" spans="5:5" s="19" customFormat="1">
      <c r="E151" s="14"/>
    </row>
    <row r="152" spans="5:5" s="19" customFormat="1">
      <c r="E152" s="14"/>
    </row>
    <row r="153" spans="5:5" s="19" customFormat="1">
      <c r="E153" s="14"/>
    </row>
    <row r="154" spans="5:5" s="19" customFormat="1">
      <c r="E154" s="14"/>
    </row>
    <row r="155" spans="5:5" s="19" customFormat="1">
      <c r="E155" s="14"/>
    </row>
    <row r="156" spans="5:5" s="19" customFormat="1">
      <c r="E156" s="14"/>
    </row>
    <row r="157" spans="5:5" s="19" customFormat="1">
      <c r="E157" s="14"/>
    </row>
    <row r="158" spans="5:5" s="19" customFormat="1">
      <c r="E158" s="14"/>
    </row>
    <row r="159" spans="5:5" s="19" customFormat="1">
      <c r="E159" s="14"/>
    </row>
    <row r="160" spans="5:5" s="19" customFormat="1">
      <c r="E160" s="14"/>
    </row>
    <row r="161" spans="5:5" s="19" customFormat="1">
      <c r="E161" s="14"/>
    </row>
    <row r="162" spans="5:5" s="19" customFormat="1">
      <c r="E162" s="14"/>
    </row>
    <row r="163" spans="5:5" s="19" customFormat="1">
      <c r="E163" s="14"/>
    </row>
    <row r="164" spans="5:5" s="19" customFormat="1">
      <c r="E164" s="14"/>
    </row>
    <row r="165" spans="5:5" s="19" customFormat="1">
      <c r="E165" s="14"/>
    </row>
    <row r="166" spans="5:5" s="19" customFormat="1">
      <c r="E166" s="14"/>
    </row>
    <row r="167" spans="5:5" s="19" customFormat="1">
      <c r="E167" s="14"/>
    </row>
    <row r="168" spans="5:5" s="19" customFormat="1">
      <c r="E168" s="14"/>
    </row>
    <row r="169" spans="5:5" s="19" customFormat="1">
      <c r="E169" s="14"/>
    </row>
    <row r="170" spans="5:5" s="19" customFormat="1">
      <c r="E170" s="14"/>
    </row>
    <row r="171" spans="5:5" s="19" customFormat="1">
      <c r="E171" s="14"/>
    </row>
    <row r="172" spans="5:5" s="19" customFormat="1">
      <c r="E172" s="14"/>
    </row>
    <row r="173" spans="5:5" s="19" customFormat="1">
      <c r="E173" s="14"/>
    </row>
    <row r="174" spans="5:5" s="19" customFormat="1">
      <c r="E174" s="14"/>
    </row>
    <row r="175" spans="5:5" s="19" customFormat="1">
      <c r="E175" s="14"/>
    </row>
    <row r="176" spans="5:5" s="19" customFormat="1">
      <c r="E176" s="14"/>
    </row>
    <row r="177" spans="5:5" s="19" customFormat="1">
      <c r="E177" s="14"/>
    </row>
    <row r="178" spans="5:5" s="19" customFormat="1">
      <c r="E178" s="14"/>
    </row>
    <row r="179" spans="5:5" s="19" customFormat="1">
      <c r="E179" s="14"/>
    </row>
    <row r="180" spans="5:5" s="19" customFormat="1">
      <c r="E180" s="14"/>
    </row>
    <row r="181" spans="5:5" s="19" customFormat="1">
      <c r="E181" s="14"/>
    </row>
    <row r="182" spans="5:5" s="19" customFormat="1">
      <c r="E182" s="14"/>
    </row>
    <row r="183" spans="5:5" s="19" customFormat="1">
      <c r="E183" s="14"/>
    </row>
    <row r="184" spans="5:5" s="19" customFormat="1">
      <c r="E184" s="14"/>
    </row>
    <row r="185" spans="5:5" s="19" customFormat="1">
      <c r="E185" s="14"/>
    </row>
    <row r="186" spans="5:5" s="19" customFormat="1">
      <c r="E186" s="14"/>
    </row>
    <row r="187" spans="5:5" s="19" customFormat="1">
      <c r="E187" s="14"/>
    </row>
  </sheetData>
  <mergeCells count="52">
    <mergeCell ref="B80:I80"/>
    <mergeCell ref="B81:I88"/>
    <mergeCell ref="B89:I89"/>
    <mergeCell ref="B6:D6"/>
    <mergeCell ref="E6:F6"/>
    <mergeCell ref="H6:I6"/>
    <mergeCell ref="B7:I7"/>
    <mergeCell ref="B8:B9"/>
    <mergeCell ref="D8:D9"/>
    <mergeCell ref="E8:E9"/>
    <mergeCell ref="E41:I41"/>
    <mergeCell ref="B43:I43"/>
    <mergeCell ref="B45:I45"/>
    <mergeCell ref="E40:I40"/>
    <mergeCell ref="B50:I50"/>
    <mergeCell ref="B70:I70"/>
    <mergeCell ref="B5:D5"/>
    <mergeCell ref="E5:F5"/>
    <mergeCell ref="H5:I5"/>
    <mergeCell ref="C8:C9"/>
    <mergeCell ref="B35:I35"/>
    <mergeCell ref="E26:I26"/>
    <mergeCell ref="F8:F9"/>
    <mergeCell ref="G8:G9"/>
    <mergeCell ref="H8:H9"/>
    <mergeCell ref="I8:I9"/>
    <mergeCell ref="B11:I11"/>
    <mergeCell ref="B10:I10"/>
    <mergeCell ref="B2:I2"/>
    <mergeCell ref="B3:I3"/>
    <mergeCell ref="B4:D4"/>
    <mergeCell ref="E4:F4"/>
    <mergeCell ref="H4:I4"/>
    <mergeCell ref="B36:I36"/>
    <mergeCell ref="E12:I12"/>
    <mergeCell ref="B16:I16"/>
    <mergeCell ref="B29:I29"/>
    <mergeCell ref="B51:I51"/>
    <mergeCell ref="B30:I30"/>
    <mergeCell ref="B17:I17"/>
    <mergeCell ref="B23:I23"/>
    <mergeCell ref="B24:I24"/>
    <mergeCell ref="E74:I75"/>
    <mergeCell ref="B76:I76"/>
    <mergeCell ref="B77:I78"/>
    <mergeCell ref="B79:I79"/>
    <mergeCell ref="B56:I56"/>
    <mergeCell ref="B57:I57"/>
    <mergeCell ref="B63:I63"/>
    <mergeCell ref="B64:I64"/>
    <mergeCell ref="E58:I58"/>
    <mergeCell ref="B69:I69"/>
  </mergeCells>
  <printOptions horizontalCentered="1"/>
  <pageMargins left="0.19685039370078741" right="0.19685039370078741" top="0.39370078740157483" bottom="0.19685039370078741" header="0.31496062992125984" footer="0.31496062992125984"/>
  <pageSetup paperSize="9"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57993-28C4-4774-9C5C-4EFEA22AD175}">
  <dimension ref="A1:R133"/>
  <sheetViews>
    <sheetView zoomScaleNormal="100" workbookViewId="0">
      <selection activeCell="A2" sqref="A2"/>
    </sheetView>
  </sheetViews>
  <sheetFormatPr defaultRowHeight="15"/>
  <cols>
    <col min="1" max="1" width="9.140625" style="25"/>
    <col min="2" max="2" width="8.7109375" style="25" customWidth="1"/>
    <col min="3" max="3" width="5.7109375" style="25" customWidth="1"/>
    <col min="4" max="8" width="10.7109375" style="25" customWidth="1"/>
    <col min="9" max="9" width="3.7109375" style="25" customWidth="1"/>
    <col min="10" max="10" width="8.7109375" style="25" customWidth="1"/>
    <col min="11" max="11" width="5.7109375" style="25" customWidth="1"/>
    <col min="12" max="16" width="10.7109375" style="25" customWidth="1"/>
    <col min="17" max="17" width="9.140625" style="25"/>
    <col min="18" max="18" width="18.42578125" style="25" customWidth="1"/>
    <col min="19" max="16384" width="9.140625" style="25"/>
  </cols>
  <sheetData>
    <row r="1" spans="1:18">
      <c r="A1" s="29"/>
      <c r="B1" s="29"/>
      <c r="C1" s="29"/>
      <c r="D1" s="29"/>
      <c r="E1" s="29"/>
      <c r="F1" s="29"/>
      <c r="G1" s="29"/>
      <c r="H1" s="29"/>
      <c r="I1" s="29"/>
      <c r="J1" s="29"/>
      <c r="K1" s="29"/>
      <c r="L1" s="29"/>
      <c r="M1" s="29"/>
      <c r="N1" s="29"/>
      <c r="O1" s="29"/>
      <c r="P1" s="29"/>
      <c r="Q1" s="29"/>
    </row>
    <row r="2" spans="1:18" ht="35.1" customHeight="1">
      <c r="A2" s="29"/>
      <c r="B2" s="61" t="s">
        <v>769</v>
      </c>
      <c r="C2" s="61"/>
      <c r="D2" s="61"/>
      <c r="E2" s="61"/>
      <c r="F2" s="61"/>
      <c r="G2" s="61"/>
      <c r="H2" s="61"/>
      <c r="I2" s="61"/>
      <c r="J2" s="61"/>
      <c r="K2" s="61"/>
      <c r="L2" s="61"/>
      <c r="M2" s="61"/>
      <c r="N2" s="61"/>
      <c r="O2" s="61"/>
      <c r="P2" s="61"/>
      <c r="Q2" s="29"/>
    </row>
    <row r="3" spans="1:18">
      <c r="A3" s="29"/>
      <c r="B3" s="29"/>
      <c r="C3" s="29"/>
      <c r="D3" s="29"/>
      <c r="E3" s="29"/>
      <c r="F3" s="29"/>
      <c r="G3" s="29"/>
      <c r="H3" s="29"/>
      <c r="I3" s="29"/>
      <c r="J3" s="29"/>
      <c r="K3" s="29"/>
      <c r="L3" s="29"/>
      <c r="M3" s="29"/>
      <c r="N3" s="29"/>
      <c r="O3" s="29"/>
      <c r="P3" s="29"/>
      <c r="Q3" s="29"/>
    </row>
    <row r="4" spans="1:18" ht="24.95" customHeight="1">
      <c r="A4" s="29"/>
      <c r="B4" s="62" t="s">
        <v>597</v>
      </c>
      <c r="C4" s="62"/>
      <c r="D4" s="62"/>
      <c r="E4" s="62"/>
      <c r="F4" s="62"/>
      <c r="G4" s="62"/>
      <c r="H4" s="62"/>
      <c r="I4" s="29"/>
      <c r="J4" s="62" t="s">
        <v>598</v>
      </c>
      <c r="K4" s="62"/>
      <c r="L4" s="62"/>
      <c r="M4" s="62"/>
      <c r="N4" s="62"/>
      <c r="O4" s="62"/>
      <c r="P4" s="62"/>
      <c r="Q4" s="29"/>
    </row>
    <row r="5" spans="1:18" ht="24.95" customHeight="1">
      <c r="A5" s="29"/>
      <c r="B5" s="29"/>
      <c r="C5" s="29"/>
      <c r="D5" s="27" t="s">
        <v>622</v>
      </c>
      <c r="E5" s="27" t="s">
        <v>623</v>
      </c>
      <c r="F5" s="27" t="s">
        <v>624</v>
      </c>
      <c r="G5" s="27" t="s">
        <v>625</v>
      </c>
      <c r="H5" s="27" t="s">
        <v>620</v>
      </c>
      <c r="I5" s="29"/>
      <c r="J5" s="29"/>
      <c r="K5" s="29"/>
      <c r="L5" s="27" t="s">
        <v>622</v>
      </c>
      <c r="M5" s="27" t="s">
        <v>623</v>
      </c>
      <c r="N5" s="27" t="s">
        <v>624</v>
      </c>
      <c r="O5" s="27" t="s">
        <v>625</v>
      </c>
      <c r="P5" s="27" t="s">
        <v>620</v>
      </c>
      <c r="Q5" s="29"/>
    </row>
    <row r="6" spans="1:18" ht="24.95" customHeight="1">
      <c r="A6" s="29"/>
      <c r="B6" s="63" t="s">
        <v>626</v>
      </c>
      <c r="C6" s="27"/>
      <c r="D6" s="27"/>
      <c r="E6" s="27"/>
      <c r="F6" s="27"/>
      <c r="G6" s="27"/>
      <c r="H6" s="27"/>
      <c r="I6" s="29"/>
      <c r="J6" s="56" t="s">
        <v>630</v>
      </c>
      <c r="K6" s="27">
        <v>19</v>
      </c>
      <c r="L6" s="38">
        <f>H38+3</f>
        <v>45691</v>
      </c>
      <c r="M6" s="38">
        <f t="shared" ref="M6:P8" si="0">L6+1</f>
        <v>45692</v>
      </c>
      <c r="N6" s="38">
        <f t="shared" si="0"/>
        <v>45693</v>
      </c>
      <c r="O6" s="38">
        <f t="shared" si="0"/>
        <v>45694</v>
      </c>
      <c r="P6" s="38">
        <f t="shared" si="0"/>
        <v>45695</v>
      </c>
      <c r="Q6" s="29"/>
    </row>
    <row r="7" spans="1:18" ht="24.95" customHeight="1">
      <c r="A7" s="29"/>
      <c r="B7" s="64"/>
      <c r="C7" s="27">
        <v>1</v>
      </c>
      <c r="D7" s="38">
        <v>45544</v>
      </c>
      <c r="E7" s="38">
        <f>D7+1</f>
        <v>45545</v>
      </c>
      <c r="F7" s="38">
        <f t="shared" ref="F7:H7" si="1">E7+1</f>
        <v>45546</v>
      </c>
      <c r="G7" s="38">
        <f t="shared" si="1"/>
        <v>45547</v>
      </c>
      <c r="H7" s="38">
        <f t="shared" si="1"/>
        <v>45548</v>
      </c>
      <c r="I7" s="29"/>
      <c r="J7" s="59"/>
      <c r="K7" s="27">
        <v>20</v>
      </c>
      <c r="L7" s="38">
        <f>P6+3</f>
        <v>45698</v>
      </c>
      <c r="M7" s="38">
        <f t="shared" si="0"/>
        <v>45699</v>
      </c>
      <c r="N7" s="38">
        <f t="shared" si="0"/>
        <v>45700</v>
      </c>
      <c r="O7" s="38">
        <f t="shared" si="0"/>
        <v>45701</v>
      </c>
      <c r="P7" s="38">
        <f t="shared" si="0"/>
        <v>45702</v>
      </c>
      <c r="Q7" s="29"/>
    </row>
    <row r="8" spans="1:18" ht="24.95" customHeight="1">
      <c r="A8" s="29"/>
      <c r="B8" s="64"/>
      <c r="C8" s="27">
        <v>2</v>
      </c>
      <c r="D8" s="38">
        <f>H7+3</f>
        <v>45551</v>
      </c>
      <c r="E8" s="38">
        <f t="shared" ref="E8:H9" si="2">D8+1</f>
        <v>45552</v>
      </c>
      <c r="F8" s="38">
        <f t="shared" si="2"/>
        <v>45553</v>
      </c>
      <c r="G8" s="38">
        <f t="shared" si="2"/>
        <v>45554</v>
      </c>
      <c r="H8" s="38">
        <f t="shared" si="2"/>
        <v>45555</v>
      </c>
      <c r="I8" s="29"/>
      <c r="J8" s="59"/>
      <c r="K8" s="27">
        <v>21</v>
      </c>
      <c r="L8" s="38">
        <f t="shared" ref="L8" si="3">P7+3</f>
        <v>45705</v>
      </c>
      <c r="M8" s="38">
        <f t="shared" si="0"/>
        <v>45706</v>
      </c>
      <c r="N8" s="38">
        <f t="shared" si="0"/>
        <v>45707</v>
      </c>
      <c r="O8" s="38">
        <f t="shared" si="0"/>
        <v>45708</v>
      </c>
      <c r="P8" s="38">
        <f t="shared" si="0"/>
        <v>45709</v>
      </c>
      <c r="Q8" s="29"/>
      <c r="R8" s="41"/>
    </row>
    <row r="9" spans="1:18" ht="24.95" customHeight="1">
      <c r="A9" s="29"/>
      <c r="B9" s="64"/>
      <c r="C9" s="27">
        <v>3</v>
      </c>
      <c r="D9" s="38">
        <f>H8+3</f>
        <v>45558</v>
      </c>
      <c r="E9" s="38">
        <f t="shared" si="2"/>
        <v>45559</v>
      </c>
      <c r="F9" s="38">
        <f t="shared" si="2"/>
        <v>45560</v>
      </c>
      <c r="G9" s="38">
        <f t="shared" si="2"/>
        <v>45561</v>
      </c>
      <c r="H9" s="38">
        <f t="shared" si="2"/>
        <v>45562</v>
      </c>
      <c r="I9" s="29"/>
      <c r="J9" s="59"/>
      <c r="K9" s="27">
        <v>22</v>
      </c>
      <c r="L9" s="38">
        <f>P8+3</f>
        <v>45712</v>
      </c>
      <c r="M9" s="38">
        <f>L9+1</f>
        <v>45713</v>
      </c>
      <c r="N9" s="38">
        <f>M9+1</f>
        <v>45714</v>
      </c>
      <c r="O9" s="38">
        <f>N9+1</f>
        <v>45715</v>
      </c>
      <c r="P9" s="38">
        <f>O9+1</f>
        <v>45716</v>
      </c>
      <c r="Q9" s="29"/>
    </row>
    <row r="10" spans="1:18" ht="24.95" customHeight="1">
      <c r="A10" s="29"/>
      <c r="B10" s="64"/>
      <c r="C10" s="27"/>
      <c r="D10" s="27"/>
      <c r="E10" s="27"/>
      <c r="F10" s="27"/>
      <c r="G10" s="27"/>
      <c r="H10" s="27"/>
      <c r="I10" s="29"/>
      <c r="J10" s="60"/>
      <c r="K10" s="27"/>
      <c r="L10" s="27"/>
      <c r="M10" s="27"/>
      <c r="N10" s="27"/>
      <c r="O10" s="27"/>
      <c r="P10" s="27"/>
      <c r="Q10" s="29"/>
    </row>
    <row r="11" spans="1:18" ht="24.95" customHeight="1">
      <c r="A11" s="29"/>
      <c r="B11" s="29"/>
      <c r="C11" s="29"/>
      <c r="D11" s="50"/>
      <c r="E11" s="50"/>
      <c r="F11" s="50"/>
      <c r="G11" s="50"/>
      <c r="H11" s="50"/>
      <c r="I11" s="29"/>
      <c r="J11" s="29"/>
      <c r="K11" s="29"/>
      <c r="L11" s="50"/>
      <c r="M11" s="50"/>
      <c r="N11" s="50"/>
      <c r="O11" s="50"/>
      <c r="P11" s="50"/>
      <c r="Q11" s="29"/>
    </row>
    <row r="12" spans="1:18" ht="24.95" customHeight="1">
      <c r="A12" s="29"/>
      <c r="B12" s="29"/>
      <c r="C12" s="29"/>
      <c r="D12" s="27" t="s">
        <v>622</v>
      </c>
      <c r="E12" s="27" t="s">
        <v>623</v>
      </c>
      <c r="F12" s="27" t="s">
        <v>624</v>
      </c>
      <c r="G12" s="27" t="s">
        <v>625</v>
      </c>
      <c r="H12" s="27" t="s">
        <v>620</v>
      </c>
      <c r="I12" s="29"/>
      <c r="J12" s="29"/>
      <c r="K12" s="29"/>
      <c r="L12" s="49" t="s">
        <v>622</v>
      </c>
      <c r="M12" s="49" t="s">
        <v>623</v>
      </c>
      <c r="N12" s="49" t="s">
        <v>624</v>
      </c>
      <c r="O12" s="49" t="s">
        <v>625</v>
      </c>
      <c r="P12" s="49" t="s">
        <v>620</v>
      </c>
      <c r="Q12" s="29"/>
    </row>
    <row r="13" spans="1:18" ht="24.95" customHeight="1">
      <c r="A13" s="29"/>
      <c r="B13" s="56" t="s">
        <v>762</v>
      </c>
      <c r="C13" s="27">
        <v>4</v>
      </c>
      <c r="D13" s="38">
        <f>H9+3</f>
        <v>45565</v>
      </c>
      <c r="E13" s="38">
        <f>D13+1</f>
        <v>45566</v>
      </c>
      <c r="F13" s="38">
        <f t="shared" ref="F13:H16" si="4">E13+1</f>
        <v>45567</v>
      </c>
      <c r="G13" s="38">
        <f t="shared" si="4"/>
        <v>45568</v>
      </c>
      <c r="H13" s="38">
        <f t="shared" si="4"/>
        <v>45569</v>
      </c>
      <c r="I13" s="29"/>
      <c r="J13" s="56" t="s">
        <v>631</v>
      </c>
      <c r="K13" s="27">
        <v>23</v>
      </c>
      <c r="L13" s="38">
        <f>P9+3</f>
        <v>45719</v>
      </c>
      <c r="M13" s="38">
        <f t="shared" ref="M13:P16" si="5">L13+1</f>
        <v>45720</v>
      </c>
      <c r="N13" s="38">
        <f t="shared" si="5"/>
        <v>45721</v>
      </c>
      <c r="O13" s="38">
        <f t="shared" si="5"/>
        <v>45722</v>
      </c>
      <c r="P13" s="38">
        <f t="shared" si="5"/>
        <v>45723</v>
      </c>
      <c r="Q13" s="29"/>
    </row>
    <row r="14" spans="1:18" ht="24.95" customHeight="1">
      <c r="A14" s="29"/>
      <c r="B14" s="57"/>
      <c r="C14" s="27">
        <v>5</v>
      </c>
      <c r="D14" s="38">
        <f>H13+3</f>
        <v>45572</v>
      </c>
      <c r="E14" s="38">
        <f>D14+1</f>
        <v>45573</v>
      </c>
      <c r="F14" s="38">
        <f t="shared" si="4"/>
        <v>45574</v>
      </c>
      <c r="G14" s="38">
        <f t="shared" si="4"/>
        <v>45575</v>
      </c>
      <c r="H14" s="38">
        <f t="shared" si="4"/>
        <v>45576</v>
      </c>
      <c r="I14" s="29"/>
      <c r="J14" s="59"/>
      <c r="K14" s="27">
        <v>24</v>
      </c>
      <c r="L14" s="38">
        <f>P13+3</f>
        <v>45726</v>
      </c>
      <c r="M14" s="38">
        <f t="shared" si="5"/>
        <v>45727</v>
      </c>
      <c r="N14" s="38">
        <f t="shared" si="5"/>
        <v>45728</v>
      </c>
      <c r="O14" s="38">
        <f t="shared" si="5"/>
        <v>45729</v>
      </c>
      <c r="P14" s="38">
        <f t="shared" si="5"/>
        <v>45730</v>
      </c>
      <c r="Q14" s="29"/>
    </row>
    <row r="15" spans="1:18" ht="24.95" customHeight="1">
      <c r="A15" s="29"/>
      <c r="B15" s="57"/>
      <c r="C15" s="27">
        <v>6</v>
      </c>
      <c r="D15" s="38">
        <f t="shared" ref="D15:D16" si="6">H14+3</f>
        <v>45579</v>
      </c>
      <c r="E15" s="38">
        <f>D15+1</f>
        <v>45580</v>
      </c>
      <c r="F15" s="38">
        <f t="shared" si="4"/>
        <v>45581</v>
      </c>
      <c r="G15" s="38">
        <f t="shared" si="4"/>
        <v>45582</v>
      </c>
      <c r="H15" s="38">
        <f t="shared" si="4"/>
        <v>45583</v>
      </c>
      <c r="I15" s="29"/>
      <c r="J15" s="59"/>
      <c r="K15" s="27">
        <v>25</v>
      </c>
      <c r="L15" s="38">
        <f>P14+3</f>
        <v>45733</v>
      </c>
      <c r="M15" s="38">
        <f t="shared" si="5"/>
        <v>45734</v>
      </c>
      <c r="N15" s="38">
        <f t="shared" si="5"/>
        <v>45735</v>
      </c>
      <c r="O15" s="38">
        <f t="shared" si="5"/>
        <v>45736</v>
      </c>
      <c r="P15" s="38">
        <f t="shared" si="5"/>
        <v>45737</v>
      </c>
      <c r="Q15" s="29"/>
    </row>
    <row r="16" spans="1:18" ht="24.95" customHeight="1">
      <c r="A16" s="29"/>
      <c r="B16" s="57"/>
      <c r="C16" s="27">
        <v>7</v>
      </c>
      <c r="D16" s="38">
        <f t="shared" si="6"/>
        <v>45586</v>
      </c>
      <c r="E16" s="38">
        <f>D16+1</f>
        <v>45587</v>
      </c>
      <c r="F16" s="38">
        <f t="shared" si="4"/>
        <v>45588</v>
      </c>
      <c r="G16" s="38">
        <f t="shared" si="4"/>
        <v>45589</v>
      </c>
      <c r="H16" s="48">
        <f t="shared" si="4"/>
        <v>45590</v>
      </c>
      <c r="I16" s="29"/>
      <c r="J16" s="59"/>
      <c r="K16" s="27">
        <v>26</v>
      </c>
      <c r="L16" s="38">
        <f>P15+3</f>
        <v>45740</v>
      </c>
      <c r="M16" s="38">
        <f t="shared" si="5"/>
        <v>45741</v>
      </c>
      <c r="N16" s="38">
        <f t="shared" si="5"/>
        <v>45742</v>
      </c>
      <c r="O16" s="38">
        <f t="shared" si="5"/>
        <v>45743</v>
      </c>
      <c r="P16" s="38">
        <f t="shared" si="5"/>
        <v>45744</v>
      </c>
      <c r="Q16" s="29"/>
    </row>
    <row r="17" spans="1:17" ht="24.95" customHeight="1">
      <c r="A17" s="29"/>
      <c r="B17" s="58"/>
      <c r="C17" s="27">
        <v>8</v>
      </c>
      <c r="D17" s="38">
        <f>H16+3</f>
        <v>45593</v>
      </c>
      <c r="E17" s="40">
        <f>D17+1</f>
        <v>45594</v>
      </c>
      <c r="F17" s="38">
        <f>E17+1</f>
        <v>45595</v>
      </c>
      <c r="G17" s="38">
        <f>F17+1</f>
        <v>45596</v>
      </c>
      <c r="H17" s="38">
        <f>G17+1</f>
        <v>45597</v>
      </c>
      <c r="I17" s="29"/>
      <c r="J17" s="60"/>
      <c r="K17" s="27"/>
      <c r="L17" s="27"/>
      <c r="M17" s="27"/>
      <c r="N17" s="27"/>
      <c r="O17" s="27"/>
      <c r="P17" s="27"/>
      <c r="Q17" s="29"/>
    </row>
    <row r="18" spans="1:17" ht="24.95" customHeight="1">
      <c r="A18" s="29"/>
      <c r="B18" s="29"/>
      <c r="C18" s="29"/>
      <c r="D18" s="50"/>
      <c r="E18" s="50"/>
      <c r="F18" s="50"/>
      <c r="G18" s="50"/>
      <c r="H18" s="50"/>
      <c r="I18" s="29"/>
      <c r="J18" s="29"/>
      <c r="K18" s="29"/>
      <c r="L18" s="29"/>
      <c r="M18" s="29"/>
      <c r="N18" s="29"/>
      <c r="O18" s="29"/>
      <c r="P18" s="29"/>
      <c r="Q18" s="29"/>
    </row>
    <row r="19" spans="1:17" ht="24.95" customHeight="1">
      <c r="A19" s="29"/>
      <c r="B19" s="29"/>
      <c r="C19" s="29"/>
      <c r="D19" s="27" t="s">
        <v>622</v>
      </c>
      <c r="E19" s="27" t="s">
        <v>623</v>
      </c>
      <c r="F19" s="27" t="s">
        <v>624</v>
      </c>
      <c r="G19" s="27" t="s">
        <v>625</v>
      </c>
      <c r="H19" s="27" t="s">
        <v>620</v>
      </c>
      <c r="I19" s="29"/>
      <c r="J19" s="29"/>
      <c r="K19" s="29"/>
      <c r="L19" s="27" t="s">
        <v>622</v>
      </c>
      <c r="M19" s="27" t="s">
        <v>623</v>
      </c>
      <c r="N19" s="27" t="s">
        <v>624</v>
      </c>
      <c r="O19" s="27" t="s">
        <v>625</v>
      </c>
      <c r="P19" s="27" t="s">
        <v>620</v>
      </c>
      <c r="Q19" s="29"/>
    </row>
    <row r="20" spans="1:17" ht="24.95" customHeight="1">
      <c r="A20" s="29"/>
      <c r="B20" s="56" t="s">
        <v>763</v>
      </c>
      <c r="C20" s="27">
        <v>9</v>
      </c>
      <c r="D20" s="38">
        <f>H17+3</f>
        <v>45600</v>
      </c>
      <c r="E20" s="38">
        <f>D20+1</f>
        <v>45601</v>
      </c>
      <c r="F20" s="38">
        <f t="shared" ref="F20:H23" si="7">E20+1</f>
        <v>45602</v>
      </c>
      <c r="G20" s="38">
        <f t="shared" si="7"/>
        <v>45603</v>
      </c>
      <c r="H20" s="38">
        <f t="shared" si="7"/>
        <v>45604</v>
      </c>
      <c r="I20" s="29"/>
      <c r="J20" s="56" t="s">
        <v>770</v>
      </c>
      <c r="K20" s="27"/>
      <c r="L20" s="37">
        <f>P16+3</f>
        <v>45747</v>
      </c>
      <c r="M20" s="37">
        <f>L20+1</f>
        <v>45748</v>
      </c>
      <c r="N20" s="37">
        <f t="shared" ref="N20:P20" si="8">M20+1</f>
        <v>45749</v>
      </c>
      <c r="O20" s="37">
        <f t="shared" si="8"/>
        <v>45750</v>
      </c>
      <c r="P20" s="37">
        <f t="shared" si="8"/>
        <v>45751</v>
      </c>
      <c r="Q20" s="29"/>
    </row>
    <row r="21" spans="1:17" ht="24.95" customHeight="1">
      <c r="A21" s="29"/>
      <c r="B21" s="59"/>
      <c r="C21" s="27"/>
      <c r="D21" s="37">
        <f t="shared" ref="D21:D23" si="9">H20+3</f>
        <v>45607</v>
      </c>
      <c r="E21" s="37">
        <f>D21+1</f>
        <v>45608</v>
      </c>
      <c r="F21" s="37">
        <f t="shared" si="7"/>
        <v>45609</v>
      </c>
      <c r="G21" s="37">
        <f t="shared" si="7"/>
        <v>45610</v>
      </c>
      <c r="H21" s="37">
        <f t="shared" si="7"/>
        <v>45611</v>
      </c>
      <c r="I21" s="29"/>
      <c r="J21" s="59"/>
      <c r="K21" s="27">
        <v>27</v>
      </c>
      <c r="L21" s="38">
        <f>P20+3</f>
        <v>45754</v>
      </c>
      <c r="M21" s="38">
        <f>L21+1</f>
        <v>45755</v>
      </c>
      <c r="N21" s="38">
        <f t="shared" ref="N21:P23" si="10">M21+1</f>
        <v>45756</v>
      </c>
      <c r="O21" s="38">
        <f t="shared" si="10"/>
        <v>45757</v>
      </c>
      <c r="P21" s="38">
        <f t="shared" si="10"/>
        <v>45758</v>
      </c>
      <c r="Q21" s="29"/>
    </row>
    <row r="22" spans="1:17" ht="24.95" customHeight="1">
      <c r="A22" s="29"/>
      <c r="B22" s="59"/>
      <c r="C22" s="27">
        <v>10</v>
      </c>
      <c r="D22" s="38">
        <f t="shared" si="9"/>
        <v>45614</v>
      </c>
      <c r="E22" s="38">
        <f>D22+1</f>
        <v>45615</v>
      </c>
      <c r="F22" s="38">
        <f t="shared" si="7"/>
        <v>45616</v>
      </c>
      <c r="G22" s="38">
        <f t="shared" si="7"/>
        <v>45617</v>
      </c>
      <c r="H22" s="38">
        <f t="shared" si="7"/>
        <v>45618</v>
      </c>
      <c r="I22" s="29"/>
      <c r="J22" s="59"/>
      <c r="K22" s="27">
        <v>28</v>
      </c>
      <c r="L22" s="38">
        <f>P21+3</f>
        <v>45761</v>
      </c>
      <c r="M22" s="38">
        <f>L22+1</f>
        <v>45762</v>
      </c>
      <c r="N22" s="38">
        <f t="shared" si="10"/>
        <v>45763</v>
      </c>
      <c r="O22" s="38">
        <f t="shared" si="10"/>
        <v>45764</v>
      </c>
      <c r="P22" s="38">
        <f t="shared" si="10"/>
        <v>45765</v>
      </c>
      <c r="Q22" s="29"/>
    </row>
    <row r="23" spans="1:17" ht="24.95" customHeight="1">
      <c r="A23" s="29"/>
      <c r="B23" s="59"/>
      <c r="C23" s="27">
        <v>11</v>
      </c>
      <c r="D23" s="38">
        <f t="shared" si="9"/>
        <v>45621</v>
      </c>
      <c r="E23" s="38">
        <f>D23+1</f>
        <v>45622</v>
      </c>
      <c r="F23" s="38">
        <f t="shared" si="7"/>
        <v>45623</v>
      </c>
      <c r="G23" s="38">
        <f t="shared" si="7"/>
        <v>45624</v>
      </c>
      <c r="H23" s="38">
        <f t="shared" si="7"/>
        <v>45625</v>
      </c>
      <c r="I23" s="29"/>
      <c r="J23" s="59"/>
      <c r="K23" s="27">
        <v>29</v>
      </c>
      <c r="L23" s="38">
        <f>P22+3</f>
        <v>45768</v>
      </c>
      <c r="M23" s="38">
        <f>L23+1</f>
        <v>45769</v>
      </c>
      <c r="N23" s="40">
        <f t="shared" si="10"/>
        <v>45770</v>
      </c>
      <c r="O23" s="38">
        <f t="shared" si="10"/>
        <v>45771</v>
      </c>
      <c r="P23" s="38">
        <f t="shared" si="10"/>
        <v>45772</v>
      </c>
      <c r="Q23" s="29"/>
    </row>
    <row r="24" spans="1:17" ht="24.95" customHeight="1">
      <c r="A24" s="29"/>
      <c r="B24" s="60"/>
      <c r="C24" s="27"/>
      <c r="D24" s="27"/>
      <c r="E24" s="27"/>
      <c r="F24" s="27"/>
      <c r="G24" s="27"/>
      <c r="H24" s="27"/>
      <c r="I24" s="29"/>
      <c r="J24" s="60"/>
      <c r="K24" s="27">
        <v>30</v>
      </c>
      <c r="L24" s="38">
        <f>P23+3</f>
        <v>45775</v>
      </c>
      <c r="M24" s="38">
        <f>L24+1</f>
        <v>45776</v>
      </c>
      <c r="N24" s="38">
        <f>M24+1</f>
        <v>45777</v>
      </c>
      <c r="O24" s="40">
        <f>N24+1</f>
        <v>45778</v>
      </c>
      <c r="P24" s="38">
        <f>O24+1</f>
        <v>45779</v>
      </c>
      <c r="Q24" s="29"/>
    </row>
    <row r="25" spans="1:17" ht="24.95" customHeight="1">
      <c r="A25" s="29"/>
      <c r="B25" s="29"/>
      <c r="C25" s="29"/>
      <c r="D25" s="50"/>
      <c r="E25" s="50"/>
      <c r="F25" s="50"/>
      <c r="G25" s="50"/>
      <c r="H25" s="50"/>
      <c r="I25" s="29"/>
      <c r="J25" s="29"/>
      <c r="K25" s="29"/>
      <c r="L25" s="29"/>
      <c r="M25" s="29"/>
      <c r="N25" s="29"/>
      <c r="O25" s="29"/>
      <c r="P25" s="29"/>
      <c r="Q25" s="29"/>
    </row>
    <row r="26" spans="1:17" ht="24.95" customHeight="1">
      <c r="A26" s="29"/>
      <c r="B26" s="29"/>
      <c r="C26" s="29"/>
      <c r="D26" s="27" t="s">
        <v>622</v>
      </c>
      <c r="E26" s="27" t="s">
        <v>623</v>
      </c>
      <c r="F26" s="27" t="s">
        <v>624</v>
      </c>
      <c r="G26" s="27" t="s">
        <v>625</v>
      </c>
      <c r="H26" s="27" t="s">
        <v>620</v>
      </c>
      <c r="I26" s="29"/>
      <c r="J26" s="29"/>
      <c r="K26" s="29"/>
      <c r="L26" s="27" t="s">
        <v>622</v>
      </c>
      <c r="M26" s="27" t="s">
        <v>623</v>
      </c>
      <c r="N26" s="27" t="s">
        <v>624</v>
      </c>
      <c r="O26" s="27" t="s">
        <v>625</v>
      </c>
      <c r="P26" s="27" t="s">
        <v>620</v>
      </c>
      <c r="Q26" s="29"/>
    </row>
    <row r="27" spans="1:17" ht="24.95" customHeight="1">
      <c r="A27" s="29"/>
      <c r="B27" s="56" t="s">
        <v>627</v>
      </c>
      <c r="C27" s="27">
        <v>12</v>
      </c>
      <c r="D27" s="38">
        <f>H23+3</f>
        <v>45628</v>
      </c>
      <c r="E27" s="38">
        <f>D27+1</f>
        <v>45629</v>
      </c>
      <c r="F27" s="38">
        <f t="shared" ref="F27:H30" si="11">E27+1</f>
        <v>45630</v>
      </c>
      <c r="G27" s="38">
        <f t="shared" si="11"/>
        <v>45631</v>
      </c>
      <c r="H27" s="38">
        <f t="shared" si="11"/>
        <v>45632</v>
      </c>
      <c r="I27" s="29"/>
      <c r="J27" s="56" t="s">
        <v>764</v>
      </c>
      <c r="K27" s="27">
        <v>31</v>
      </c>
      <c r="L27" s="38">
        <f>P24+3</f>
        <v>45782</v>
      </c>
      <c r="M27" s="38">
        <f t="shared" ref="M27:P30" si="12">L27+1</f>
        <v>45783</v>
      </c>
      <c r="N27" s="38">
        <f t="shared" si="12"/>
        <v>45784</v>
      </c>
      <c r="O27" s="38">
        <f t="shared" si="12"/>
        <v>45785</v>
      </c>
      <c r="P27" s="38">
        <f t="shared" si="12"/>
        <v>45786</v>
      </c>
      <c r="Q27" s="29"/>
    </row>
    <row r="28" spans="1:17" ht="24.95" customHeight="1">
      <c r="A28" s="29"/>
      <c r="B28" s="59"/>
      <c r="C28" s="27">
        <v>13</v>
      </c>
      <c r="D28" s="38">
        <f>H27+3</f>
        <v>45635</v>
      </c>
      <c r="E28" s="38">
        <f>D28+1</f>
        <v>45636</v>
      </c>
      <c r="F28" s="38">
        <f t="shared" si="11"/>
        <v>45637</v>
      </c>
      <c r="G28" s="38">
        <f t="shared" si="11"/>
        <v>45638</v>
      </c>
      <c r="H28" s="38">
        <f t="shared" si="11"/>
        <v>45639</v>
      </c>
      <c r="I28" s="29"/>
      <c r="J28" s="57"/>
      <c r="K28" s="27">
        <v>32</v>
      </c>
      <c r="L28" s="38">
        <f>P27+3</f>
        <v>45789</v>
      </c>
      <c r="M28" s="38">
        <f t="shared" si="12"/>
        <v>45790</v>
      </c>
      <c r="N28" s="38">
        <f t="shared" si="12"/>
        <v>45791</v>
      </c>
      <c r="O28" s="38">
        <f t="shared" si="12"/>
        <v>45792</v>
      </c>
      <c r="P28" s="38">
        <f t="shared" si="12"/>
        <v>45793</v>
      </c>
      <c r="Q28" s="29"/>
    </row>
    <row r="29" spans="1:17" ht="24.95" customHeight="1">
      <c r="A29" s="29"/>
      <c r="B29" s="59"/>
      <c r="C29" s="27">
        <v>14</v>
      </c>
      <c r="D29" s="38">
        <f t="shared" ref="D29:D30" si="13">H28+3</f>
        <v>45642</v>
      </c>
      <c r="E29" s="38">
        <f>D29+1</f>
        <v>45643</v>
      </c>
      <c r="F29" s="38">
        <f t="shared" si="11"/>
        <v>45644</v>
      </c>
      <c r="G29" s="38">
        <f t="shared" si="11"/>
        <v>45645</v>
      </c>
      <c r="H29" s="38">
        <f t="shared" si="11"/>
        <v>45646</v>
      </c>
      <c r="I29" s="29">
        <v>5</v>
      </c>
      <c r="J29" s="57"/>
      <c r="K29" s="27">
        <v>33</v>
      </c>
      <c r="L29" s="40">
        <f>P28+3</f>
        <v>45796</v>
      </c>
      <c r="M29" s="38">
        <f t="shared" si="12"/>
        <v>45797</v>
      </c>
      <c r="N29" s="38">
        <f t="shared" si="12"/>
        <v>45798</v>
      </c>
      <c r="O29" s="38">
        <f t="shared" si="12"/>
        <v>45799</v>
      </c>
      <c r="P29" s="38">
        <f t="shared" si="12"/>
        <v>45800</v>
      </c>
      <c r="Q29" s="29"/>
    </row>
    <row r="30" spans="1:17" ht="24.95" customHeight="1">
      <c r="A30" s="29"/>
      <c r="B30" s="59"/>
      <c r="C30" s="27">
        <v>15</v>
      </c>
      <c r="D30" s="38">
        <f t="shared" si="13"/>
        <v>45649</v>
      </c>
      <c r="E30" s="38">
        <f>D30+1</f>
        <v>45650</v>
      </c>
      <c r="F30" s="38">
        <f t="shared" si="11"/>
        <v>45651</v>
      </c>
      <c r="G30" s="38">
        <f t="shared" si="11"/>
        <v>45652</v>
      </c>
      <c r="H30" s="38">
        <f t="shared" si="11"/>
        <v>45653</v>
      </c>
      <c r="I30" s="29"/>
      <c r="J30" s="57"/>
      <c r="K30" s="27">
        <v>34</v>
      </c>
      <c r="L30" s="38">
        <f>P29+3</f>
        <v>45803</v>
      </c>
      <c r="M30" s="38">
        <f t="shared" si="12"/>
        <v>45804</v>
      </c>
      <c r="N30" s="38">
        <f t="shared" si="12"/>
        <v>45805</v>
      </c>
      <c r="O30" s="38">
        <f t="shared" si="12"/>
        <v>45806</v>
      </c>
      <c r="P30" s="38">
        <f t="shared" si="12"/>
        <v>45807</v>
      </c>
      <c r="Q30" s="29"/>
    </row>
    <row r="31" spans="1:17" ht="24.95" customHeight="1">
      <c r="A31" s="29"/>
      <c r="B31" s="60"/>
      <c r="C31" s="27"/>
      <c r="D31" s="27"/>
      <c r="E31" s="27"/>
      <c r="F31" s="27"/>
      <c r="G31" s="27"/>
      <c r="H31" s="27"/>
      <c r="I31" s="29"/>
      <c r="J31" s="58"/>
      <c r="K31" s="27"/>
      <c r="L31" s="27"/>
      <c r="M31" s="27"/>
      <c r="N31" s="27"/>
      <c r="O31" s="27"/>
      <c r="P31" s="27"/>
      <c r="Q31" s="29"/>
    </row>
    <row r="32" spans="1:17" ht="24.95" customHeight="1">
      <c r="A32" s="29"/>
      <c r="B32" s="29"/>
      <c r="C32" s="29"/>
      <c r="D32" s="50"/>
      <c r="E32" s="50"/>
      <c r="F32" s="50"/>
      <c r="G32" s="50"/>
      <c r="H32" s="50"/>
      <c r="I32" s="29"/>
      <c r="J32" s="29"/>
      <c r="K32" s="29"/>
      <c r="L32" s="29"/>
      <c r="M32" s="29"/>
      <c r="N32" s="29"/>
      <c r="O32" s="29"/>
      <c r="P32" s="29"/>
      <c r="Q32" s="29"/>
    </row>
    <row r="33" spans="1:17" ht="24.95" customHeight="1">
      <c r="A33" s="29"/>
      <c r="B33" s="29"/>
      <c r="C33" s="29"/>
      <c r="D33" s="27" t="s">
        <v>622</v>
      </c>
      <c r="E33" s="27" t="s">
        <v>623</v>
      </c>
      <c r="F33" s="27" t="s">
        <v>624</v>
      </c>
      <c r="G33" s="27" t="s">
        <v>625</v>
      </c>
      <c r="H33" s="27" t="s">
        <v>620</v>
      </c>
      <c r="I33" s="29"/>
      <c r="J33" s="29"/>
      <c r="K33" s="29"/>
      <c r="L33" s="27" t="s">
        <v>622</v>
      </c>
      <c r="M33" s="27" t="s">
        <v>623</v>
      </c>
      <c r="N33" s="27" t="s">
        <v>624</v>
      </c>
      <c r="O33" s="27" t="s">
        <v>625</v>
      </c>
      <c r="P33" s="27" t="s">
        <v>620</v>
      </c>
      <c r="Q33" s="29"/>
    </row>
    <row r="34" spans="1:17" ht="24.95" customHeight="1">
      <c r="A34" s="29"/>
      <c r="B34" s="56" t="s">
        <v>628</v>
      </c>
      <c r="C34" s="27">
        <v>16</v>
      </c>
      <c r="D34" s="38">
        <f>H30+3</f>
        <v>45656</v>
      </c>
      <c r="E34" s="38">
        <f>D34+1</f>
        <v>45657</v>
      </c>
      <c r="F34" s="40">
        <f t="shared" ref="F34:H35" si="14">E34+1</f>
        <v>45658</v>
      </c>
      <c r="G34" s="38">
        <f t="shared" si="14"/>
        <v>45659</v>
      </c>
      <c r="H34" s="38">
        <f t="shared" si="14"/>
        <v>45660</v>
      </c>
      <c r="I34" s="29"/>
      <c r="J34" s="56" t="s">
        <v>771</v>
      </c>
      <c r="K34" s="27">
        <v>35</v>
      </c>
      <c r="L34" s="38">
        <f>P30+3</f>
        <v>45810</v>
      </c>
      <c r="M34" s="38">
        <f t="shared" ref="M34:P35" si="15">L34+1</f>
        <v>45811</v>
      </c>
      <c r="N34" s="38">
        <f t="shared" si="15"/>
        <v>45812</v>
      </c>
      <c r="O34" s="54">
        <f t="shared" si="15"/>
        <v>45813</v>
      </c>
      <c r="P34" s="40">
        <f t="shared" si="15"/>
        <v>45814</v>
      </c>
      <c r="Q34" s="29"/>
    </row>
    <row r="35" spans="1:17" ht="24.95" customHeight="1">
      <c r="A35" s="29"/>
      <c r="B35" s="57"/>
      <c r="C35" s="27">
        <v>17</v>
      </c>
      <c r="D35" s="38">
        <f>H34+3</f>
        <v>45663</v>
      </c>
      <c r="E35" s="38">
        <f>D35+1</f>
        <v>45664</v>
      </c>
      <c r="F35" s="38">
        <f t="shared" si="14"/>
        <v>45665</v>
      </c>
      <c r="G35" s="38">
        <f t="shared" si="14"/>
        <v>45666</v>
      </c>
      <c r="H35" s="38">
        <f t="shared" si="14"/>
        <v>45667</v>
      </c>
      <c r="I35" s="29"/>
      <c r="J35" s="57"/>
      <c r="K35" s="27">
        <v>36</v>
      </c>
      <c r="L35" s="40">
        <f t="shared" ref="L35" si="16">P34+3</f>
        <v>45817</v>
      </c>
      <c r="M35" s="38">
        <f t="shared" si="15"/>
        <v>45818</v>
      </c>
      <c r="N35" s="38">
        <f t="shared" si="15"/>
        <v>45819</v>
      </c>
      <c r="O35" s="38">
        <f t="shared" si="15"/>
        <v>45820</v>
      </c>
      <c r="P35" s="38">
        <f t="shared" si="15"/>
        <v>45821</v>
      </c>
      <c r="Q35" s="29"/>
    </row>
    <row r="36" spans="1:17" ht="24.95" customHeight="1">
      <c r="A36" s="29"/>
      <c r="B36" s="57"/>
      <c r="C36" s="27">
        <v>18</v>
      </c>
      <c r="D36" s="38">
        <f t="shared" ref="D36:D37" si="17">H35+3</f>
        <v>45670</v>
      </c>
      <c r="E36" s="38">
        <f t="shared" ref="E36:H37" si="18">D36+1</f>
        <v>45671</v>
      </c>
      <c r="F36" s="38">
        <f t="shared" si="18"/>
        <v>45672</v>
      </c>
      <c r="G36" s="38">
        <f t="shared" si="18"/>
        <v>45673</v>
      </c>
      <c r="H36" s="38">
        <f t="shared" si="18"/>
        <v>45674</v>
      </c>
      <c r="I36" s="29"/>
      <c r="J36" s="57"/>
      <c r="K36" s="27">
        <v>37</v>
      </c>
      <c r="L36" s="38">
        <f t="shared" ref="L36" si="19">P35+3</f>
        <v>45824</v>
      </c>
      <c r="M36" s="38">
        <f t="shared" ref="M36" si="20">L36+1</f>
        <v>45825</v>
      </c>
      <c r="N36" s="38">
        <f t="shared" ref="N36" si="21">M36+1</f>
        <v>45826</v>
      </c>
      <c r="O36" s="38">
        <f t="shared" ref="O36" si="22">N36+1</f>
        <v>45827</v>
      </c>
      <c r="P36" s="38">
        <f t="shared" ref="P36" si="23">O36+1</f>
        <v>45828</v>
      </c>
      <c r="Q36" s="29"/>
    </row>
    <row r="37" spans="1:17" ht="24.95" customHeight="1">
      <c r="A37" s="29"/>
      <c r="B37" s="57"/>
      <c r="C37" s="27"/>
      <c r="D37" s="37">
        <f t="shared" si="17"/>
        <v>45677</v>
      </c>
      <c r="E37" s="37">
        <f t="shared" si="18"/>
        <v>45678</v>
      </c>
      <c r="F37" s="37">
        <f t="shared" si="18"/>
        <v>45679</v>
      </c>
      <c r="G37" s="37">
        <f t="shared" si="18"/>
        <v>45680</v>
      </c>
      <c r="H37" s="37">
        <f t="shared" si="18"/>
        <v>45681</v>
      </c>
      <c r="I37" s="29"/>
      <c r="J37" s="57"/>
      <c r="K37" s="27"/>
      <c r="L37" s="27"/>
      <c r="M37" s="27"/>
      <c r="N37" s="27"/>
      <c r="O37" s="27"/>
      <c r="P37" s="27"/>
      <c r="Q37" s="29"/>
    </row>
    <row r="38" spans="1:17" ht="24.95" customHeight="1">
      <c r="A38" s="29"/>
      <c r="B38" s="58"/>
      <c r="C38" s="27"/>
      <c r="D38" s="37">
        <f>H37+3</f>
        <v>45684</v>
      </c>
      <c r="E38" s="37">
        <f>D38+1</f>
        <v>45685</v>
      </c>
      <c r="F38" s="37">
        <f t="shared" ref="F38:H38" si="24">E38+1</f>
        <v>45686</v>
      </c>
      <c r="G38" s="37">
        <f t="shared" si="24"/>
        <v>45687</v>
      </c>
      <c r="H38" s="37">
        <f t="shared" si="24"/>
        <v>45688</v>
      </c>
      <c r="I38" s="29"/>
      <c r="J38" s="58"/>
      <c r="K38" s="27"/>
      <c r="L38" s="27"/>
      <c r="M38" s="27"/>
      <c r="N38" s="27"/>
      <c r="O38" s="27"/>
      <c r="P38" s="27"/>
      <c r="Q38" s="29"/>
    </row>
    <row r="39" spans="1:17" ht="24.95" customHeight="1">
      <c r="A39" s="29"/>
      <c r="B39" s="29"/>
      <c r="C39" s="29"/>
      <c r="D39" s="29"/>
      <c r="E39" s="29"/>
      <c r="F39" s="29"/>
      <c r="G39" s="29"/>
      <c r="H39" s="29"/>
      <c r="I39" s="29"/>
      <c r="J39" s="29"/>
      <c r="K39" s="29"/>
      <c r="L39" s="29"/>
      <c r="M39" s="29"/>
      <c r="N39" s="29"/>
      <c r="O39" s="29"/>
      <c r="P39" s="29"/>
      <c r="Q39" s="29"/>
    </row>
    <row r="40" spans="1:17" ht="24.95" customHeight="1"/>
    <row r="41" spans="1:17" ht="24.95" customHeight="1"/>
    <row r="42" spans="1:17" ht="24.95" customHeight="1"/>
    <row r="43" spans="1:17" ht="24.95" customHeight="1"/>
    <row r="44" spans="1:17" ht="24.95" customHeight="1"/>
    <row r="45" spans="1:17" ht="24.95" customHeight="1"/>
    <row r="46" spans="1:17" ht="24.95" customHeight="1"/>
    <row r="47" spans="1:17" ht="24.95" customHeight="1"/>
    <row r="48" spans="1:17" ht="24.95" customHeight="1"/>
    <row r="49" spans="4:8" ht="24.95" customHeight="1"/>
    <row r="50" spans="4:8" ht="24.95" customHeight="1"/>
    <row r="51" spans="4:8" ht="24.95" customHeight="1"/>
    <row r="52" spans="4:8" ht="24.95" customHeight="1"/>
    <row r="53" spans="4:8" ht="24.95" customHeight="1"/>
    <row r="54" spans="4:8" ht="24.95" customHeight="1"/>
    <row r="55" spans="4:8" ht="24.95" customHeight="1"/>
    <row r="56" spans="4:8" ht="24.95" customHeight="1"/>
    <row r="57" spans="4:8" ht="24.95" customHeight="1"/>
    <row r="58" spans="4:8" ht="24.95" customHeight="1"/>
    <row r="59" spans="4:8" ht="24.95" customHeight="1">
      <c r="D59" s="39"/>
      <c r="E59" s="39"/>
      <c r="F59" s="39"/>
      <c r="G59" s="39"/>
      <c r="H59" s="39"/>
    </row>
    <row r="60" spans="4:8" ht="24.95" customHeight="1">
      <c r="D60" s="39"/>
      <c r="E60" s="39"/>
      <c r="F60" s="39"/>
      <c r="G60" s="39"/>
      <c r="H60" s="39"/>
    </row>
    <row r="61" spans="4:8" ht="24.95" customHeight="1">
      <c r="D61" s="39"/>
      <c r="E61" s="39"/>
      <c r="F61" s="39"/>
      <c r="G61" s="39"/>
      <c r="H61" s="39"/>
    </row>
    <row r="62" spans="4:8" ht="24.95" customHeight="1">
      <c r="D62" s="39"/>
      <c r="E62" s="39"/>
      <c r="F62" s="39"/>
      <c r="G62" s="39"/>
      <c r="H62" s="39"/>
    </row>
    <row r="63" spans="4:8" ht="24.95" customHeight="1">
      <c r="D63" s="39"/>
      <c r="E63" s="39"/>
      <c r="F63" s="39"/>
      <c r="G63" s="39"/>
      <c r="H63" s="39"/>
    </row>
    <row r="64" spans="4:8" ht="24.95" customHeight="1">
      <c r="D64" s="39"/>
      <c r="E64" s="39"/>
      <c r="F64" s="39"/>
      <c r="G64" s="39"/>
      <c r="H64" s="39"/>
    </row>
    <row r="65" spans="4:8" ht="24.95" customHeight="1">
      <c r="D65" s="39"/>
      <c r="E65" s="39"/>
      <c r="F65" s="39"/>
      <c r="G65" s="39"/>
      <c r="H65" s="39"/>
    </row>
    <row r="66" spans="4:8" ht="24.95" customHeight="1">
      <c r="D66" s="39"/>
      <c r="E66" s="39"/>
      <c r="F66" s="39"/>
      <c r="G66" s="39"/>
      <c r="H66" s="39"/>
    </row>
    <row r="67" spans="4:8" ht="24.95" customHeight="1">
      <c r="D67" s="39"/>
      <c r="E67" s="39"/>
      <c r="F67" s="39"/>
      <c r="G67" s="39"/>
      <c r="H67" s="39"/>
    </row>
    <row r="68" spans="4:8" ht="24.95" customHeight="1">
      <c r="D68" s="39"/>
      <c r="E68" s="39"/>
      <c r="F68" s="39"/>
      <c r="G68" s="39"/>
      <c r="H68" s="39"/>
    </row>
    <row r="69" spans="4:8" ht="24.95" customHeight="1">
      <c r="D69" s="39"/>
      <c r="E69" s="39"/>
      <c r="F69" s="39"/>
      <c r="G69" s="39"/>
      <c r="H69" s="39"/>
    </row>
    <row r="70" spans="4:8" ht="24.95" customHeight="1">
      <c r="D70" s="39"/>
      <c r="E70" s="39"/>
      <c r="F70" s="39"/>
      <c r="G70" s="39"/>
      <c r="H70" s="39"/>
    </row>
    <row r="71" spans="4:8" ht="24.95" customHeight="1">
      <c r="D71" s="39"/>
      <c r="E71" s="39"/>
      <c r="F71" s="39"/>
      <c r="G71" s="39"/>
      <c r="H71" s="39"/>
    </row>
    <row r="72" spans="4:8" ht="24.95" customHeight="1">
      <c r="D72" s="39"/>
      <c r="E72" s="39"/>
      <c r="F72" s="39"/>
      <c r="G72" s="39"/>
      <c r="H72" s="39"/>
    </row>
    <row r="73" spans="4:8" ht="24.95" customHeight="1">
      <c r="D73" s="39"/>
      <c r="E73" s="39"/>
      <c r="F73" s="39"/>
      <c r="G73" s="39"/>
      <c r="H73" s="39"/>
    </row>
    <row r="74" spans="4:8" ht="24.95" customHeight="1">
      <c r="D74" s="39"/>
      <c r="E74" s="39"/>
      <c r="F74" s="39"/>
      <c r="G74" s="39"/>
      <c r="H74" s="39"/>
    </row>
    <row r="75" spans="4:8" ht="24.95" customHeight="1">
      <c r="D75" s="39"/>
      <c r="E75" s="39"/>
      <c r="F75" s="39"/>
      <c r="G75" s="39"/>
      <c r="H75" s="39"/>
    </row>
    <row r="76" spans="4:8" ht="24.95" customHeight="1">
      <c r="D76" s="39"/>
      <c r="E76" s="39"/>
      <c r="F76" s="39"/>
      <c r="G76" s="39"/>
      <c r="H76" s="39"/>
    </row>
    <row r="77" spans="4:8" ht="24.95" customHeight="1">
      <c r="D77" s="39"/>
      <c r="E77" s="39"/>
      <c r="F77" s="39"/>
      <c r="G77" s="39"/>
      <c r="H77" s="39"/>
    </row>
    <row r="78" spans="4:8" ht="24.95" customHeight="1">
      <c r="D78" s="39"/>
      <c r="E78" s="39"/>
      <c r="F78" s="39"/>
      <c r="G78" s="39"/>
      <c r="H78" s="39"/>
    </row>
    <row r="79" spans="4:8" ht="24.95" customHeight="1">
      <c r="D79" s="39"/>
      <c r="E79" s="39"/>
      <c r="F79" s="39"/>
      <c r="G79" s="39"/>
      <c r="H79" s="39"/>
    </row>
    <row r="80" spans="4:8" ht="24.95" customHeight="1">
      <c r="D80" s="39"/>
      <c r="E80" s="39"/>
      <c r="F80" s="39"/>
      <c r="G80" s="39"/>
      <c r="H80" s="39"/>
    </row>
    <row r="81" spans="4:8" ht="24.95" customHeight="1">
      <c r="D81" s="39"/>
      <c r="E81" s="39"/>
      <c r="F81" s="39"/>
      <c r="G81" s="39"/>
      <c r="H81" s="39"/>
    </row>
    <row r="82" spans="4:8" ht="24.95" customHeight="1">
      <c r="D82" s="39"/>
      <c r="E82" s="39"/>
      <c r="F82" s="39"/>
      <c r="G82" s="39"/>
      <c r="H82" s="39"/>
    </row>
    <row r="83" spans="4:8" ht="24.95" customHeight="1">
      <c r="D83" s="39"/>
      <c r="E83" s="39"/>
      <c r="F83" s="39"/>
      <c r="G83" s="39"/>
      <c r="H83" s="39"/>
    </row>
    <row r="84" spans="4:8" ht="24.95" customHeight="1">
      <c r="D84" s="39"/>
      <c r="E84" s="39"/>
      <c r="F84" s="39"/>
      <c r="G84" s="39"/>
      <c r="H84" s="39"/>
    </row>
    <row r="85" spans="4:8" ht="24.95" customHeight="1">
      <c r="D85" s="39"/>
      <c r="E85" s="39"/>
      <c r="F85" s="39"/>
      <c r="G85" s="39"/>
      <c r="H85" s="39"/>
    </row>
    <row r="86" spans="4:8" ht="24.95" customHeight="1">
      <c r="D86" s="39"/>
      <c r="E86" s="39"/>
      <c r="F86" s="39"/>
      <c r="G86" s="39"/>
      <c r="H86" s="39"/>
    </row>
    <row r="87" spans="4:8" ht="24.95" customHeight="1">
      <c r="D87" s="39"/>
      <c r="E87" s="39"/>
      <c r="F87" s="39"/>
      <c r="G87" s="39"/>
      <c r="H87" s="39"/>
    </row>
    <row r="88" spans="4:8" ht="24.95" customHeight="1">
      <c r="D88" s="39"/>
      <c r="E88" s="39"/>
      <c r="F88" s="39"/>
      <c r="G88" s="39"/>
      <c r="H88" s="39"/>
    </row>
    <row r="89" spans="4:8" ht="24.95" customHeight="1">
      <c r="D89" s="39"/>
      <c r="E89" s="39"/>
      <c r="F89" s="39"/>
      <c r="G89" s="39"/>
      <c r="H89" s="39"/>
    </row>
    <row r="90" spans="4:8" ht="24.95" customHeight="1">
      <c r="D90" s="39"/>
      <c r="E90" s="39"/>
      <c r="F90" s="39"/>
      <c r="G90" s="39"/>
      <c r="H90" s="39"/>
    </row>
    <row r="91" spans="4:8" ht="24.95" customHeight="1">
      <c r="D91" s="39"/>
      <c r="E91" s="39"/>
      <c r="F91" s="39"/>
      <c r="G91" s="39"/>
      <c r="H91" s="39"/>
    </row>
    <row r="92" spans="4:8" ht="24.95" customHeight="1">
      <c r="D92" s="39"/>
      <c r="E92" s="39"/>
      <c r="F92" s="39"/>
      <c r="G92" s="39"/>
      <c r="H92" s="39"/>
    </row>
    <row r="93" spans="4:8" ht="24.95" customHeight="1">
      <c r="D93" s="39"/>
      <c r="E93" s="39"/>
      <c r="F93" s="39"/>
      <c r="G93" s="39"/>
      <c r="H93" s="39"/>
    </row>
    <row r="94" spans="4:8" ht="24.95" customHeight="1">
      <c r="D94" s="39"/>
      <c r="E94" s="39"/>
      <c r="F94" s="39"/>
      <c r="G94" s="39"/>
      <c r="H94" s="39"/>
    </row>
    <row r="95" spans="4:8" ht="24.95" customHeight="1">
      <c r="D95" s="39"/>
      <c r="E95" s="39"/>
      <c r="F95" s="39"/>
      <c r="G95" s="39"/>
      <c r="H95" s="39"/>
    </row>
    <row r="96" spans="4:8" ht="24.95" customHeight="1">
      <c r="D96" s="39"/>
      <c r="E96" s="39"/>
      <c r="F96" s="39"/>
      <c r="G96" s="39"/>
      <c r="H96" s="39"/>
    </row>
    <row r="97" spans="4:8" ht="24.95" customHeight="1">
      <c r="D97" s="39"/>
      <c r="E97" s="39"/>
      <c r="F97" s="39"/>
      <c r="G97" s="39"/>
      <c r="H97" s="39"/>
    </row>
    <row r="98" spans="4:8" ht="24.95" customHeight="1">
      <c r="D98" s="39"/>
      <c r="E98" s="39"/>
      <c r="F98" s="39"/>
      <c r="G98" s="39"/>
      <c r="H98" s="39"/>
    </row>
    <row r="99" spans="4:8" ht="24.95" customHeight="1">
      <c r="D99" s="39"/>
      <c r="E99" s="39"/>
      <c r="F99" s="39"/>
      <c r="G99" s="39"/>
      <c r="H99" s="39"/>
    </row>
    <row r="100" spans="4:8" ht="24.95" customHeight="1">
      <c r="D100" s="39"/>
      <c r="E100" s="39"/>
      <c r="F100" s="39"/>
      <c r="G100" s="39"/>
      <c r="H100" s="39"/>
    </row>
    <row r="101" spans="4:8" ht="24.95" customHeight="1">
      <c r="D101" s="39"/>
      <c r="E101" s="39"/>
      <c r="F101" s="39"/>
      <c r="G101" s="39"/>
      <c r="H101" s="39"/>
    </row>
    <row r="102" spans="4:8" ht="24.95" customHeight="1">
      <c r="D102" s="39"/>
      <c r="E102" s="39"/>
      <c r="F102" s="39"/>
      <c r="G102" s="39"/>
      <c r="H102" s="39"/>
    </row>
    <row r="103" spans="4:8" ht="24.95" customHeight="1">
      <c r="D103" s="39"/>
      <c r="E103" s="39"/>
      <c r="F103" s="39"/>
      <c r="G103" s="39"/>
      <c r="H103" s="39"/>
    </row>
    <row r="104" spans="4:8" ht="24.95" customHeight="1">
      <c r="D104" s="39"/>
      <c r="E104" s="39"/>
      <c r="F104" s="39"/>
      <c r="G104" s="39"/>
      <c r="H104" s="39"/>
    </row>
    <row r="105" spans="4:8">
      <c r="D105" s="39"/>
      <c r="E105" s="39"/>
      <c r="F105" s="39"/>
      <c r="G105" s="39"/>
      <c r="H105" s="39"/>
    </row>
    <row r="106" spans="4:8">
      <c r="D106" s="39"/>
      <c r="E106" s="39"/>
      <c r="F106" s="39"/>
      <c r="G106" s="39"/>
      <c r="H106" s="39"/>
    </row>
    <row r="107" spans="4:8">
      <c r="D107" s="39"/>
      <c r="E107" s="39"/>
      <c r="F107" s="39"/>
      <c r="G107" s="39"/>
      <c r="H107" s="39"/>
    </row>
    <row r="108" spans="4:8">
      <c r="D108" s="39"/>
      <c r="E108" s="39"/>
      <c r="F108" s="39"/>
      <c r="G108" s="39"/>
      <c r="H108" s="39"/>
    </row>
    <row r="109" spans="4:8">
      <c r="D109" s="39"/>
      <c r="E109" s="39"/>
      <c r="F109" s="39"/>
      <c r="G109" s="39"/>
      <c r="H109" s="39"/>
    </row>
    <row r="110" spans="4:8">
      <c r="D110" s="39"/>
      <c r="E110" s="39"/>
      <c r="F110" s="39"/>
      <c r="G110" s="39"/>
      <c r="H110" s="39"/>
    </row>
    <row r="111" spans="4:8">
      <c r="D111" s="39"/>
      <c r="E111" s="39"/>
      <c r="F111" s="39"/>
      <c r="G111" s="39"/>
      <c r="H111" s="39"/>
    </row>
    <row r="112" spans="4:8">
      <c r="D112" s="39"/>
      <c r="E112" s="39"/>
      <c r="F112" s="39"/>
      <c r="G112" s="39"/>
      <c r="H112" s="39"/>
    </row>
    <row r="113" spans="4:8">
      <c r="D113" s="39"/>
      <c r="E113" s="39"/>
      <c r="F113" s="39"/>
      <c r="G113" s="39"/>
      <c r="H113" s="39"/>
    </row>
    <row r="114" spans="4:8">
      <c r="D114" s="39"/>
      <c r="E114" s="39"/>
      <c r="F114" s="39"/>
      <c r="G114" s="39"/>
      <c r="H114" s="39"/>
    </row>
    <row r="115" spans="4:8">
      <c r="D115" s="39"/>
      <c r="E115" s="39"/>
      <c r="F115" s="39"/>
      <c r="G115" s="39"/>
      <c r="H115" s="39"/>
    </row>
    <row r="116" spans="4:8">
      <c r="D116" s="39"/>
      <c r="E116" s="39"/>
      <c r="F116" s="39"/>
      <c r="G116" s="39"/>
      <c r="H116" s="39"/>
    </row>
    <row r="117" spans="4:8">
      <c r="D117" s="39"/>
      <c r="E117" s="39"/>
      <c r="F117" s="39"/>
      <c r="G117" s="39"/>
      <c r="H117" s="39"/>
    </row>
    <row r="118" spans="4:8">
      <c r="D118" s="39"/>
      <c r="E118" s="39"/>
      <c r="F118" s="39"/>
      <c r="G118" s="39"/>
      <c r="H118" s="39"/>
    </row>
    <row r="119" spans="4:8">
      <c r="D119" s="39"/>
      <c r="E119" s="39"/>
      <c r="F119" s="39"/>
      <c r="G119" s="39"/>
      <c r="H119" s="39"/>
    </row>
    <row r="120" spans="4:8">
      <c r="D120" s="39"/>
      <c r="E120" s="39"/>
      <c r="F120" s="39"/>
      <c r="G120" s="39"/>
      <c r="H120" s="39"/>
    </row>
    <row r="121" spans="4:8">
      <c r="D121" s="39"/>
      <c r="E121" s="39"/>
      <c r="F121" s="39"/>
      <c r="G121" s="39"/>
      <c r="H121" s="39"/>
    </row>
    <row r="122" spans="4:8">
      <c r="D122" s="39"/>
      <c r="E122" s="39"/>
      <c r="F122" s="39"/>
      <c r="G122" s="39"/>
      <c r="H122" s="39"/>
    </row>
    <row r="123" spans="4:8">
      <c r="D123" s="39"/>
      <c r="E123" s="39"/>
      <c r="F123" s="39"/>
      <c r="G123" s="39"/>
      <c r="H123" s="39"/>
    </row>
    <row r="124" spans="4:8">
      <c r="D124" s="39"/>
      <c r="E124" s="39"/>
      <c r="F124" s="39"/>
      <c r="G124" s="39"/>
      <c r="H124" s="39"/>
    </row>
    <row r="125" spans="4:8">
      <c r="D125" s="39"/>
      <c r="E125" s="39"/>
      <c r="F125" s="39"/>
      <c r="G125" s="39"/>
      <c r="H125" s="39"/>
    </row>
    <row r="126" spans="4:8">
      <c r="D126" s="39"/>
      <c r="E126" s="39"/>
      <c r="F126" s="39"/>
      <c r="G126" s="39"/>
      <c r="H126" s="39"/>
    </row>
    <row r="127" spans="4:8">
      <c r="D127" s="39"/>
      <c r="E127" s="39"/>
      <c r="F127" s="39"/>
      <c r="G127" s="39"/>
      <c r="H127" s="39"/>
    </row>
    <row r="128" spans="4:8">
      <c r="D128" s="39"/>
      <c r="E128" s="39"/>
      <c r="F128" s="39"/>
      <c r="G128" s="39"/>
      <c r="H128" s="39"/>
    </row>
    <row r="129" spans="4:8">
      <c r="D129" s="39"/>
      <c r="E129" s="39"/>
      <c r="F129" s="39"/>
      <c r="G129" s="39"/>
      <c r="H129" s="39"/>
    </row>
    <row r="130" spans="4:8">
      <c r="D130" s="39"/>
      <c r="E130" s="39"/>
      <c r="F130" s="39"/>
      <c r="G130" s="39"/>
      <c r="H130" s="39"/>
    </row>
    <row r="131" spans="4:8">
      <c r="D131" s="39"/>
      <c r="E131" s="39"/>
      <c r="F131" s="39"/>
      <c r="G131" s="39"/>
      <c r="H131" s="39"/>
    </row>
    <row r="132" spans="4:8">
      <c r="D132" s="39"/>
      <c r="E132" s="39"/>
      <c r="F132" s="39"/>
      <c r="G132" s="39"/>
      <c r="H132" s="39"/>
    </row>
    <row r="133" spans="4:8">
      <c r="D133" s="39"/>
      <c r="E133" s="39"/>
      <c r="F133" s="39"/>
      <c r="G133" s="39"/>
      <c r="H133" s="39"/>
    </row>
  </sheetData>
  <mergeCells count="13">
    <mergeCell ref="B20:B24"/>
    <mergeCell ref="J20:J24"/>
    <mergeCell ref="B27:B31"/>
    <mergeCell ref="J27:J31"/>
    <mergeCell ref="B34:B38"/>
    <mergeCell ref="J34:J38"/>
    <mergeCell ref="B13:B17"/>
    <mergeCell ref="J13:J17"/>
    <mergeCell ref="B2:P2"/>
    <mergeCell ref="B4:H4"/>
    <mergeCell ref="J4:P4"/>
    <mergeCell ref="B6:B10"/>
    <mergeCell ref="J6:J10"/>
  </mergeCells>
  <printOptions horizontalCentered="1"/>
  <pageMargins left="0.19685039370078741" right="0.19685039370078741" top="0.78740157480314965" bottom="0.19685039370078741" header="0.31496062992125984" footer="0.31496062992125984"/>
  <pageSetup paperSize="9" scale="6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0A42F-F962-4D71-8119-13D6EBFC915C}">
  <dimension ref="A1:V28"/>
  <sheetViews>
    <sheetView zoomScale="85" zoomScaleNormal="85" workbookViewId="0">
      <selection activeCell="B6" sqref="B6:I6"/>
    </sheetView>
  </sheetViews>
  <sheetFormatPr defaultColWidth="8.85546875" defaultRowHeight="15"/>
  <cols>
    <col min="1" max="1" width="1.42578125" style="19" customWidth="1"/>
    <col min="2" max="2" width="3.7109375" style="21" customWidth="1"/>
    <col min="3" max="4" width="4.7109375" style="21" customWidth="1"/>
    <col min="5" max="5" width="55.7109375" style="17" customWidth="1"/>
    <col min="6" max="6" width="55.7109375" style="21" customWidth="1"/>
    <col min="7" max="7" width="22.7109375" style="21" customWidth="1"/>
    <col min="8" max="8" width="20.7109375" style="21" customWidth="1"/>
    <col min="9" max="9" width="14.7109375" style="21" customWidth="1"/>
    <col min="10" max="10" width="4.5703125" style="19" customWidth="1"/>
    <col min="11" max="11" width="5.28515625" style="19" customWidth="1"/>
    <col min="12" max="22" width="8.85546875" style="19"/>
    <col min="23" max="16384" width="8.85546875" style="21"/>
  </cols>
  <sheetData>
    <row r="1" spans="1:22" s="19" customFormat="1" ht="7.15" customHeight="1" thickBot="1">
      <c r="E1" s="14"/>
    </row>
    <row r="2" spans="1:22" ht="19.5" thickBot="1">
      <c r="B2" s="68" t="s">
        <v>774</v>
      </c>
      <c r="C2" s="68"/>
      <c r="D2" s="68"/>
      <c r="E2" s="68"/>
      <c r="F2" s="68"/>
      <c r="G2" s="68"/>
      <c r="H2" s="68"/>
      <c r="I2" s="69"/>
    </row>
    <row r="3" spans="1:22" ht="5.0999999999999996" customHeight="1">
      <c r="B3" s="65"/>
      <c r="C3" s="65"/>
      <c r="D3" s="65"/>
      <c r="E3" s="65"/>
      <c r="F3" s="65"/>
      <c r="G3" s="65"/>
      <c r="H3" s="65"/>
      <c r="I3" s="65"/>
    </row>
    <row r="4" spans="1:22" s="1" customFormat="1" ht="30" customHeight="1">
      <c r="A4" s="20"/>
      <c r="B4" s="66" t="s">
        <v>1</v>
      </c>
      <c r="C4" s="66"/>
      <c r="D4" s="66"/>
      <c r="E4" s="67" t="s">
        <v>766</v>
      </c>
      <c r="F4" s="67"/>
      <c r="G4" s="9" t="s">
        <v>2</v>
      </c>
      <c r="H4" s="67" t="s">
        <v>3</v>
      </c>
      <c r="I4" s="67"/>
      <c r="J4" s="20"/>
      <c r="K4" s="20"/>
      <c r="L4" s="20"/>
      <c r="M4" s="20"/>
      <c r="N4" s="20"/>
      <c r="O4" s="20"/>
      <c r="P4" s="20"/>
      <c r="Q4" s="20"/>
      <c r="R4" s="20"/>
      <c r="S4" s="20"/>
      <c r="T4" s="20"/>
      <c r="U4" s="20"/>
      <c r="V4" s="20"/>
    </row>
    <row r="5" spans="1:22" s="1" customFormat="1" ht="30" customHeight="1">
      <c r="A5" s="20"/>
      <c r="B5" s="66" t="s">
        <v>4</v>
      </c>
      <c r="C5" s="66"/>
      <c r="D5" s="66"/>
      <c r="E5" s="67" t="s">
        <v>859</v>
      </c>
      <c r="F5" s="67"/>
      <c r="G5" s="9" t="s">
        <v>5</v>
      </c>
      <c r="H5" s="67" t="s">
        <v>860</v>
      </c>
      <c r="I5" s="67"/>
      <c r="J5" s="20"/>
      <c r="K5" s="20"/>
      <c r="L5" s="20"/>
      <c r="M5" s="20"/>
      <c r="N5" s="20"/>
      <c r="O5" s="20"/>
      <c r="P5" s="20"/>
      <c r="Q5" s="20"/>
      <c r="R5" s="20"/>
      <c r="S5" s="20"/>
      <c r="T5" s="20"/>
      <c r="U5" s="20"/>
      <c r="V5" s="20"/>
    </row>
    <row r="6" spans="1:22" ht="15" customHeight="1">
      <c r="B6" s="65"/>
      <c r="C6" s="65"/>
      <c r="D6" s="65"/>
      <c r="E6" s="65"/>
      <c r="F6" s="65"/>
      <c r="G6" s="65"/>
      <c r="H6" s="65"/>
      <c r="I6" s="65"/>
    </row>
    <row r="7" spans="1:22" s="19" customFormat="1" ht="30" customHeight="1">
      <c r="E7" s="70" t="s">
        <v>775</v>
      </c>
      <c r="F7" s="70"/>
    </row>
    <row r="8" spans="1:22" s="19" customFormat="1" ht="30" customHeight="1">
      <c r="E8" s="70" t="s">
        <v>776</v>
      </c>
      <c r="F8" s="70"/>
    </row>
    <row r="9" spans="1:22" s="19" customFormat="1" ht="30" customHeight="1">
      <c r="E9" s="70" t="s">
        <v>856</v>
      </c>
      <c r="F9" s="70"/>
    </row>
    <row r="10" spans="1:22" s="19" customFormat="1" ht="30" customHeight="1">
      <c r="E10" s="70" t="s">
        <v>857</v>
      </c>
      <c r="F10" s="70"/>
    </row>
    <row r="11" spans="1:22" s="19" customFormat="1" ht="30" customHeight="1">
      <c r="E11" s="70" t="s">
        <v>858</v>
      </c>
      <c r="F11" s="70"/>
    </row>
    <row r="12" spans="1:22" s="19" customFormat="1">
      <c r="E12" s="14"/>
    </row>
    <row r="13" spans="1:22" s="19" customFormat="1">
      <c r="E13" s="14"/>
    </row>
    <row r="14" spans="1:22" s="19" customFormat="1">
      <c r="E14" s="14"/>
    </row>
    <row r="15" spans="1:22" s="19" customFormat="1">
      <c r="E15" s="14"/>
    </row>
    <row r="16" spans="1:22" s="19" customFormat="1">
      <c r="E16" s="14"/>
    </row>
    <row r="17" spans="5:5" s="19" customFormat="1">
      <c r="E17" s="14"/>
    </row>
    <row r="18" spans="5:5" s="19" customFormat="1">
      <c r="E18" s="14"/>
    </row>
    <row r="19" spans="5:5" s="19" customFormat="1">
      <c r="E19" s="14"/>
    </row>
    <row r="20" spans="5:5" s="19" customFormat="1">
      <c r="E20" s="14"/>
    </row>
    <row r="21" spans="5:5" s="19" customFormat="1">
      <c r="E21" s="14"/>
    </row>
    <row r="22" spans="5:5" s="19" customFormat="1">
      <c r="E22" s="14"/>
    </row>
    <row r="23" spans="5:5" s="19" customFormat="1">
      <c r="E23" s="14"/>
    </row>
    <row r="24" spans="5:5" s="19" customFormat="1">
      <c r="E24" s="14"/>
    </row>
    <row r="25" spans="5:5" s="19" customFormat="1">
      <c r="E25" s="14"/>
    </row>
    <row r="26" spans="5:5" s="19" customFormat="1">
      <c r="E26" s="14"/>
    </row>
    <row r="27" spans="5:5" s="19" customFormat="1">
      <c r="E27" s="14"/>
    </row>
    <row r="28" spans="5:5" s="19" customFormat="1">
      <c r="E28" s="14"/>
    </row>
  </sheetData>
  <mergeCells count="14">
    <mergeCell ref="E11:F11"/>
    <mergeCell ref="E7:F7"/>
    <mergeCell ref="E9:F9"/>
    <mergeCell ref="E8:F8"/>
    <mergeCell ref="E10:F10"/>
    <mergeCell ref="B6:I6"/>
    <mergeCell ref="B5:D5"/>
    <mergeCell ref="E5:F5"/>
    <mergeCell ref="H5:I5"/>
    <mergeCell ref="B2:I2"/>
    <mergeCell ref="B3:I3"/>
    <mergeCell ref="B4:D4"/>
    <mergeCell ref="E4:F4"/>
    <mergeCell ref="H4:I4"/>
  </mergeCells>
  <printOptions horizontalCentered="1"/>
  <pageMargins left="0.19685039370078741" right="0.19685039370078741" top="0.39370078740157483" bottom="0.19685039370078741" header="0.31496062992125984" footer="0.31496062992125984"/>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3E790-154E-404E-8F2F-80978C5B7D1C}">
  <dimension ref="A1:V274"/>
  <sheetViews>
    <sheetView zoomScale="85" zoomScaleNormal="85" workbookViewId="0">
      <selection activeCell="K15" sqref="K15"/>
    </sheetView>
  </sheetViews>
  <sheetFormatPr defaultColWidth="8.85546875" defaultRowHeight="15"/>
  <cols>
    <col min="1" max="1" width="1.42578125" style="19" customWidth="1"/>
    <col min="2" max="2" width="3.7109375" style="21" customWidth="1"/>
    <col min="3" max="3" width="4.7109375" style="45" customWidth="1"/>
    <col min="4" max="4" width="4.7109375" style="21" customWidth="1"/>
    <col min="5" max="5" width="55.7109375" style="17" customWidth="1"/>
    <col min="6" max="6" width="55.7109375" style="21" customWidth="1"/>
    <col min="7" max="7" width="22.7109375" style="21" customWidth="1"/>
    <col min="8" max="8" width="20.7109375" style="21" customWidth="1"/>
    <col min="9" max="9" width="14.7109375" style="21" customWidth="1"/>
    <col min="10" max="11" width="22.7109375" style="19" customWidth="1"/>
    <col min="12" max="13" width="60.7109375" style="19" customWidth="1"/>
    <col min="14" max="22" width="8.85546875" style="19"/>
    <col min="23" max="16384" width="8.85546875" style="21"/>
  </cols>
  <sheetData>
    <row r="1" spans="1:22" s="19" customFormat="1" ht="7.15" customHeight="1" thickBot="1">
      <c r="C1" s="42"/>
      <c r="E1" s="14"/>
    </row>
    <row r="2" spans="1:22" ht="45.75" thickBot="1">
      <c r="B2" s="74" t="s">
        <v>0</v>
      </c>
      <c r="C2" s="74"/>
      <c r="D2" s="74"/>
      <c r="E2" s="74"/>
      <c r="F2" s="74"/>
      <c r="G2" s="74"/>
      <c r="H2" s="74"/>
      <c r="I2" s="75"/>
    </row>
    <row r="3" spans="1:22" ht="5.0999999999999996" customHeight="1">
      <c r="B3" s="65"/>
      <c r="C3" s="65"/>
      <c r="D3" s="65"/>
      <c r="E3" s="65"/>
      <c r="F3" s="65"/>
      <c r="G3" s="65"/>
      <c r="H3" s="65"/>
      <c r="I3" s="65"/>
    </row>
    <row r="4" spans="1:22" s="1" customFormat="1" ht="30" customHeight="1">
      <c r="A4" s="20"/>
      <c r="B4" s="66" t="s">
        <v>1</v>
      </c>
      <c r="C4" s="66"/>
      <c r="D4" s="66"/>
      <c r="E4" s="67" t="str">
        <f>AnaPlan!E4</f>
        <v>2024 - 2025 Eğitim - Öğretim Yılı</v>
      </c>
      <c r="F4" s="67"/>
      <c r="G4" s="9" t="s">
        <v>2</v>
      </c>
      <c r="H4" s="67" t="str">
        <f>AnaPlan!H4</f>
        <v>Elektrik - Elektronik Teknolojisi</v>
      </c>
      <c r="I4" s="67"/>
      <c r="J4" s="20"/>
      <c r="K4" s="20"/>
      <c r="L4" s="20"/>
      <c r="M4" s="20"/>
      <c r="N4" s="20"/>
      <c r="O4" s="20"/>
      <c r="P4" s="20"/>
      <c r="Q4" s="20"/>
      <c r="R4" s="20"/>
      <c r="S4" s="20"/>
      <c r="T4" s="20"/>
      <c r="U4" s="20"/>
      <c r="V4" s="20"/>
    </row>
    <row r="5" spans="1:22" s="1" customFormat="1" ht="30" customHeight="1">
      <c r="A5" s="20"/>
      <c r="B5" s="66" t="s">
        <v>4</v>
      </c>
      <c r="C5" s="66"/>
      <c r="D5" s="66"/>
      <c r="E5" s="67" t="str">
        <f>AnaPlan!E5</f>
        <v>Simav Şehit Emre Üçkan Mesleki ve Teknik Anadolu Lisesi</v>
      </c>
      <c r="F5" s="67"/>
      <c r="G5" s="9" t="s">
        <v>5</v>
      </c>
      <c r="H5" s="67" t="str">
        <f>AnaPlan!H5</f>
        <v>Mehmet ÇAKMAK</v>
      </c>
      <c r="I5" s="67"/>
      <c r="J5" s="20"/>
      <c r="K5" s="20"/>
      <c r="L5" s="20"/>
      <c r="M5" s="20"/>
      <c r="N5" s="20"/>
      <c r="O5" s="20"/>
      <c r="P5" s="20"/>
      <c r="Q5" s="20"/>
      <c r="R5" s="20"/>
      <c r="S5" s="20"/>
      <c r="T5" s="20"/>
      <c r="U5" s="20"/>
      <c r="V5" s="20"/>
    </row>
    <row r="6" spans="1:22" s="1" customFormat="1" ht="30" customHeight="1">
      <c r="A6" s="20"/>
      <c r="B6" s="66" t="s">
        <v>6</v>
      </c>
      <c r="C6" s="66"/>
      <c r="D6" s="66"/>
      <c r="E6" s="76" t="s">
        <v>368</v>
      </c>
      <c r="F6" s="76"/>
      <c r="G6" s="9" t="s">
        <v>7</v>
      </c>
      <c r="H6" s="67" t="s">
        <v>861</v>
      </c>
      <c r="I6" s="67"/>
      <c r="J6" s="20"/>
      <c r="K6" s="20"/>
      <c r="L6" s="20"/>
      <c r="M6" s="20"/>
      <c r="N6" s="20"/>
      <c r="O6" s="20"/>
      <c r="P6" s="20"/>
      <c r="Q6" s="20"/>
      <c r="R6" s="20"/>
      <c r="S6" s="20"/>
      <c r="T6" s="20"/>
      <c r="U6" s="20"/>
      <c r="V6" s="20"/>
    </row>
    <row r="7" spans="1:22" ht="15" customHeight="1">
      <c r="B7" s="65"/>
      <c r="C7" s="65"/>
      <c r="D7" s="65"/>
      <c r="E7" s="65"/>
      <c r="F7" s="65"/>
      <c r="G7" s="65"/>
      <c r="H7" s="65"/>
      <c r="I7" s="65"/>
    </row>
    <row r="8" spans="1:22" s="3" customFormat="1" ht="15.75" customHeight="1">
      <c r="A8" s="2"/>
      <c r="B8" s="77" t="s">
        <v>13</v>
      </c>
      <c r="C8" s="77" t="s">
        <v>629</v>
      </c>
      <c r="D8" s="77" t="s">
        <v>37</v>
      </c>
      <c r="E8" s="79" t="s">
        <v>8</v>
      </c>
      <c r="F8" s="79" t="s">
        <v>9</v>
      </c>
      <c r="G8" s="79" t="s">
        <v>10</v>
      </c>
      <c r="H8" s="79" t="s">
        <v>11</v>
      </c>
      <c r="I8" s="79" t="s">
        <v>12</v>
      </c>
      <c r="J8" s="2"/>
      <c r="K8" s="2"/>
      <c r="L8" s="2"/>
      <c r="M8" s="2"/>
      <c r="N8" s="2"/>
      <c r="O8" s="2"/>
      <c r="P8" s="2"/>
      <c r="Q8" s="2"/>
      <c r="R8" s="2"/>
      <c r="S8" s="2"/>
      <c r="T8" s="2"/>
      <c r="U8" s="2"/>
      <c r="V8" s="2"/>
    </row>
    <row r="9" spans="1:22" s="3" customFormat="1" ht="32.450000000000003" customHeight="1">
      <c r="A9" s="2"/>
      <c r="B9" s="78"/>
      <c r="C9" s="78"/>
      <c r="D9" s="78"/>
      <c r="E9" s="79"/>
      <c r="F9" s="79"/>
      <c r="G9" s="79"/>
      <c r="H9" s="79"/>
      <c r="I9" s="79"/>
      <c r="J9" s="2"/>
      <c r="K9" s="2"/>
      <c r="L9" s="2"/>
      <c r="M9" s="2"/>
      <c r="N9" s="2"/>
      <c r="O9" s="2"/>
      <c r="P9" s="2"/>
      <c r="Q9" s="2"/>
      <c r="R9" s="2"/>
      <c r="S9" s="2"/>
      <c r="T9" s="2"/>
      <c r="U9" s="2"/>
      <c r="V9" s="2"/>
    </row>
    <row r="10" spans="1:22" ht="5.0999999999999996" customHeight="1">
      <c r="B10" s="81"/>
      <c r="C10" s="81"/>
      <c r="D10" s="81"/>
      <c r="E10" s="81"/>
      <c r="F10" s="81"/>
      <c r="G10" s="81"/>
      <c r="H10" s="81"/>
      <c r="I10" s="81"/>
    </row>
    <row r="11" spans="1:22" ht="23.45" customHeight="1">
      <c r="B11" s="82" t="s">
        <v>14</v>
      </c>
      <c r="C11" s="82"/>
      <c r="D11" s="82"/>
      <c r="E11" s="82"/>
      <c r="F11" s="82"/>
      <c r="G11" s="82"/>
      <c r="H11" s="82"/>
      <c r="I11" s="82"/>
    </row>
    <row r="12" spans="1:22" ht="24" customHeight="1">
      <c r="B12" s="4"/>
      <c r="C12" s="43"/>
      <c r="D12" s="5"/>
      <c r="E12" s="83" t="s">
        <v>767</v>
      </c>
      <c r="F12" s="83"/>
      <c r="G12" s="83"/>
      <c r="H12" s="83"/>
      <c r="I12" s="83"/>
    </row>
    <row r="13" spans="1:22" ht="60">
      <c r="B13" s="6">
        <v>1</v>
      </c>
      <c r="C13" s="47" t="str">
        <f>CONCATENATE(LEFT(DAY(CT!D7),2),"-",LEFT(DAY(CT!H7),2)," Eylül")</f>
        <v>9-13 Eylül</v>
      </c>
      <c r="D13" s="7">
        <v>8</v>
      </c>
      <c r="E13" s="15" t="s">
        <v>783</v>
      </c>
      <c r="F13" s="15" t="s">
        <v>374</v>
      </c>
      <c r="G13" s="18" t="s">
        <v>15</v>
      </c>
      <c r="H13" s="18" t="s">
        <v>30</v>
      </c>
      <c r="I13" s="8" t="s">
        <v>16</v>
      </c>
    </row>
    <row r="14" spans="1:22" ht="60">
      <c r="B14" s="6">
        <v>2</v>
      </c>
      <c r="C14" s="47" t="str">
        <f>CONCATENATE(LEFT(DAY(CT!D8),2),"-",LEFT(DAY(CT!H8),2)," Eylül")</f>
        <v>16-20 Eylül</v>
      </c>
      <c r="D14" s="7">
        <f>$D$13</f>
        <v>8</v>
      </c>
      <c r="E14" s="15" t="s">
        <v>375</v>
      </c>
      <c r="F14" s="15" t="s">
        <v>376</v>
      </c>
      <c r="G14" s="18" t="s">
        <v>15</v>
      </c>
      <c r="H14" s="18" t="s">
        <v>30</v>
      </c>
      <c r="I14" s="8" t="s">
        <v>38</v>
      </c>
    </row>
    <row r="15" spans="1:22" ht="60">
      <c r="B15" s="6">
        <v>3</v>
      </c>
      <c r="C15" s="47" t="str">
        <f>CONCATENATE(LEFT(DAY(CT!D9),2),"-",LEFT(DAY(CT!H9),2)," Eylül")</f>
        <v>23-27 Eylül</v>
      </c>
      <c r="D15" s="7">
        <f>$D$13</f>
        <v>8</v>
      </c>
      <c r="E15" s="15" t="s">
        <v>377</v>
      </c>
      <c r="F15" s="15" t="s">
        <v>378</v>
      </c>
      <c r="G15" s="18" t="s">
        <v>15</v>
      </c>
      <c r="H15" s="18" t="s">
        <v>30</v>
      </c>
      <c r="I15" s="8"/>
    </row>
    <row r="16" spans="1:22" ht="5.0999999999999996" customHeight="1">
      <c r="B16" s="80"/>
      <c r="C16" s="80"/>
      <c r="D16" s="80"/>
      <c r="E16" s="80"/>
      <c r="F16" s="80"/>
      <c r="G16" s="80"/>
      <c r="H16" s="80"/>
      <c r="I16" s="80"/>
    </row>
    <row r="17" spans="2:12" ht="22.15" customHeight="1">
      <c r="B17" s="84" t="s">
        <v>17</v>
      </c>
      <c r="C17" s="84"/>
      <c r="D17" s="84"/>
      <c r="E17" s="84"/>
      <c r="F17" s="84"/>
      <c r="G17" s="84"/>
      <c r="H17" s="84"/>
      <c r="I17" s="84"/>
    </row>
    <row r="18" spans="2:12" ht="60">
      <c r="B18" s="6">
        <v>4</v>
      </c>
      <c r="C18" s="47" t="str">
        <f>CONCATENATE(LEFT(DAY(CT!D13),2),"-",LEFT(DAY(CT!H13),2)," Ekim")</f>
        <v>30-4 Ekim</v>
      </c>
      <c r="D18" s="7">
        <f>$D$13</f>
        <v>8</v>
      </c>
      <c r="E18" s="15" t="s">
        <v>379</v>
      </c>
      <c r="F18" s="15" t="s">
        <v>380</v>
      </c>
      <c r="G18" s="18" t="s">
        <v>15</v>
      </c>
      <c r="H18" s="18" t="s">
        <v>30</v>
      </c>
      <c r="I18" s="8"/>
    </row>
    <row r="19" spans="2:12" ht="60">
      <c r="B19" s="6">
        <v>5</v>
      </c>
      <c r="C19" s="47" t="str">
        <f>CONCATENATE(LEFT(DAY(CT!D14),2),"-",LEFT(DAY(CT!H14),2)," Ekim")</f>
        <v>7-11 Ekim</v>
      </c>
      <c r="D19" s="7">
        <f>$D$13</f>
        <v>8</v>
      </c>
      <c r="E19" s="18" t="s">
        <v>381</v>
      </c>
      <c r="F19" s="18" t="s">
        <v>382</v>
      </c>
      <c r="G19" s="18" t="s">
        <v>15</v>
      </c>
      <c r="H19" s="18" t="s">
        <v>30</v>
      </c>
      <c r="I19" s="8" t="s">
        <v>39</v>
      </c>
    </row>
    <row r="20" spans="2:12" ht="141.75" customHeight="1">
      <c r="B20" s="6">
        <v>6</v>
      </c>
      <c r="C20" s="47" t="str">
        <f>CONCATENATE(LEFT(DAY(CT!D15),2),"-",LEFT(DAY(CT!H15),2)," Ekim")</f>
        <v>14-18 Ekim</v>
      </c>
      <c r="D20" s="7">
        <f>$D$13</f>
        <v>8</v>
      </c>
      <c r="E20" s="18" t="s">
        <v>383</v>
      </c>
      <c r="F20" s="18" t="s">
        <v>384</v>
      </c>
      <c r="G20" s="18" t="s">
        <v>15</v>
      </c>
      <c r="H20" s="18" t="s">
        <v>30</v>
      </c>
      <c r="I20" s="8"/>
      <c r="L20" s="14"/>
    </row>
    <row r="21" spans="2:12" ht="141.75" customHeight="1">
      <c r="B21" s="6">
        <v>7</v>
      </c>
      <c r="C21" s="47" t="str">
        <f>CONCATENATE(LEFT(DAY(CT!D16),2),"-",LEFT(DAY(CT!H16),2)," Ekim")</f>
        <v>21-25 Ekim</v>
      </c>
      <c r="D21" s="7">
        <f>$D$13</f>
        <v>8</v>
      </c>
      <c r="E21" s="18" t="s">
        <v>386</v>
      </c>
      <c r="F21" s="18" t="s">
        <v>385</v>
      </c>
      <c r="G21" s="18" t="s">
        <v>15</v>
      </c>
      <c r="H21" s="18" t="s">
        <v>30</v>
      </c>
      <c r="I21" s="8"/>
      <c r="L21" s="14"/>
    </row>
    <row r="22" spans="2:12" ht="60">
      <c r="B22" s="6">
        <v>8</v>
      </c>
      <c r="C22" s="47" t="str">
        <f>CONCATENATE(LEFT(DAY(CT!D17),2),"-",LEFT(DAY(CT!H17),2)," Kasım")</f>
        <v>28-1 Kasım</v>
      </c>
      <c r="D22" s="7">
        <f>$D$13</f>
        <v>8</v>
      </c>
      <c r="E22" s="18" t="s">
        <v>387</v>
      </c>
      <c r="F22" s="18" t="s">
        <v>388</v>
      </c>
      <c r="G22" s="18" t="s">
        <v>15</v>
      </c>
      <c r="H22" s="18" t="s">
        <v>30</v>
      </c>
      <c r="I22" s="8" t="s">
        <v>31</v>
      </c>
    </row>
    <row r="23" spans="2:12" ht="5.0999999999999996" customHeight="1">
      <c r="B23" s="80"/>
      <c r="C23" s="80"/>
      <c r="D23" s="80"/>
      <c r="E23" s="80"/>
      <c r="F23" s="80"/>
      <c r="G23" s="80"/>
      <c r="H23" s="80"/>
      <c r="I23" s="80"/>
    </row>
    <row r="24" spans="2:12" ht="20.25">
      <c r="B24" s="85" t="s">
        <v>18</v>
      </c>
      <c r="C24" s="85"/>
      <c r="D24" s="85"/>
      <c r="E24" s="85"/>
      <c r="F24" s="85"/>
      <c r="G24" s="85"/>
      <c r="H24" s="85"/>
      <c r="I24" s="85"/>
    </row>
    <row r="25" spans="2:12" ht="60">
      <c r="B25" s="6">
        <v>9</v>
      </c>
      <c r="C25" s="47" t="str">
        <f>CONCATENATE(LEFT(DAY(CT!D20),2),"-",LEFT(DAY(CT!H20),2)," Kasım")</f>
        <v>4-8 Kasım</v>
      </c>
      <c r="D25" s="7">
        <f>$D$13</f>
        <v>8</v>
      </c>
      <c r="E25" s="18" t="s">
        <v>389</v>
      </c>
      <c r="F25" s="10" t="s">
        <v>390</v>
      </c>
      <c r="G25" s="10" t="s">
        <v>15</v>
      </c>
      <c r="H25" s="18" t="s">
        <v>30</v>
      </c>
      <c r="I25" s="8" t="s">
        <v>54</v>
      </c>
    </row>
    <row r="26" spans="2:12" ht="24" customHeight="1">
      <c r="B26" s="4"/>
      <c r="C26" s="43"/>
      <c r="D26" s="5"/>
      <c r="E26" s="86" t="s">
        <v>777</v>
      </c>
      <c r="F26" s="86"/>
      <c r="G26" s="86"/>
      <c r="H26" s="86"/>
      <c r="I26" s="86"/>
    </row>
    <row r="27" spans="2:12" ht="73.900000000000006" customHeight="1">
      <c r="B27" s="6">
        <v>10</v>
      </c>
      <c r="C27" s="47" t="str">
        <f>CONCATENATE(LEFT(DAY(CT!D22),2),"-",LEFT(DAY(CT!H22),2)," Kasım")</f>
        <v>18-22 Kasım</v>
      </c>
      <c r="D27" s="7">
        <f>$D$13</f>
        <v>8</v>
      </c>
      <c r="E27" s="18" t="s">
        <v>391</v>
      </c>
      <c r="F27" s="10" t="s">
        <v>392</v>
      </c>
      <c r="G27" s="10" t="s">
        <v>15</v>
      </c>
      <c r="H27" s="18" t="s">
        <v>30</v>
      </c>
      <c r="I27" s="8" t="s">
        <v>32</v>
      </c>
    </row>
    <row r="28" spans="2:12" ht="60">
      <c r="B28" s="6">
        <v>11</v>
      </c>
      <c r="C28" s="47" t="str">
        <f>CONCATENATE(LEFT(DAY(CT!D23),2),"-",LEFT(DAY(CT!H23),2)," Kasım")</f>
        <v>25-29 Kasım</v>
      </c>
      <c r="D28" s="7">
        <f>$D$13</f>
        <v>8</v>
      </c>
      <c r="E28" s="18" t="s">
        <v>393</v>
      </c>
      <c r="F28" s="10" t="s">
        <v>394</v>
      </c>
      <c r="G28" s="10" t="s">
        <v>15</v>
      </c>
      <c r="H28" s="18" t="s">
        <v>30</v>
      </c>
      <c r="I28" s="8" t="s">
        <v>53</v>
      </c>
    </row>
    <row r="29" spans="2:12" ht="5.0999999999999996" customHeight="1">
      <c r="B29" s="80"/>
      <c r="C29" s="80"/>
      <c r="D29" s="80"/>
      <c r="E29" s="80"/>
      <c r="F29" s="80"/>
      <c r="G29" s="80"/>
      <c r="H29" s="80"/>
      <c r="I29" s="80"/>
    </row>
    <row r="30" spans="2:12" ht="25.15" customHeight="1">
      <c r="B30" s="85" t="s">
        <v>19</v>
      </c>
      <c r="C30" s="85"/>
      <c r="D30" s="85"/>
      <c r="E30" s="85"/>
      <c r="F30" s="85"/>
      <c r="G30" s="85"/>
      <c r="H30" s="85"/>
      <c r="I30" s="85"/>
    </row>
    <row r="31" spans="2:12" ht="75">
      <c r="B31" s="6">
        <v>12</v>
      </c>
      <c r="C31" s="47" t="str">
        <f>CONCATENATE(LEFT(DAY(CT!D27),2),"-",LEFT(DAY(CT!H27),2)," Aralık")</f>
        <v>2-6 Aralık</v>
      </c>
      <c r="D31" s="7">
        <f>$D$13</f>
        <v>8</v>
      </c>
      <c r="E31" s="18" t="s">
        <v>395</v>
      </c>
      <c r="F31" s="10" t="s">
        <v>396</v>
      </c>
      <c r="G31" s="10" t="s">
        <v>15</v>
      </c>
      <c r="H31" s="18" t="s">
        <v>30</v>
      </c>
      <c r="I31" s="8" t="s">
        <v>40</v>
      </c>
    </row>
    <row r="32" spans="2:12" ht="60">
      <c r="B32" s="6">
        <v>13</v>
      </c>
      <c r="C32" s="47" t="str">
        <f>CONCATENATE(LEFT(DAY(CT!D28),2),"-",LEFT(DAY(CT!H28),2)," Aralık")</f>
        <v>9-13 Aralık</v>
      </c>
      <c r="D32" s="7">
        <f>$D$13</f>
        <v>8</v>
      </c>
      <c r="E32" s="18" t="s">
        <v>395</v>
      </c>
      <c r="F32" s="10" t="s">
        <v>396</v>
      </c>
      <c r="G32" s="10" t="s">
        <v>15</v>
      </c>
      <c r="H32" s="18" t="s">
        <v>30</v>
      </c>
      <c r="I32" s="8"/>
    </row>
    <row r="33" spans="2:9" ht="60">
      <c r="B33" s="6">
        <v>14</v>
      </c>
      <c r="C33" s="47" t="str">
        <f>CONCATENATE(LEFT(DAY(CT!D29),2),"-",LEFT(DAY(CT!H29),2)," Aralık")</f>
        <v>16-20 Aralık</v>
      </c>
      <c r="D33" s="7">
        <f>$D$13</f>
        <v>8</v>
      </c>
      <c r="E33" s="18" t="s">
        <v>395</v>
      </c>
      <c r="F33" s="10" t="s">
        <v>396</v>
      </c>
      <c r="G33" s="10" t="s">
        <v>15</v>
      </c>
      <c r="H33" s="18" t="s">
        <v>30</v>
      </c>
      <c r="I33" s="8" t="s">
        <v>41</v>
      </c>
    </row>
    <row r="34" spans="2:9" ht="60">
      <c r="B34" s="6">
        <v>15</v>
      </c>
      <c r="C34" s="47" t="str">
        <f>CONCATENATE(LEFT(DAY(CT!D30),2),"-",LEFT(DAY(CT!H30),2)," Aralık")</f>
        <v>23-27 Aralık</v>
      </c>
      <c r="D34" s="7">
        <f>$D$13</f>
        <v>8</v>
      </c>
      <c r="E34" s="18" t="s">
        <v>397</v>
      </c>
      <c r="F34" s="10" t="s">
        <v>398</v>
      </c>
      <c r="G34" s="10" t="s">
        <v>15</v>
      </c>
      <c r="H34" s="18" t="s">
        <v>30</v>
      </c>
      <c r="I34" s="8"/>
    </row>
    <row r="35" spans="2:9" ht="5.0999999999999996" customHeight="1">
      <c r="B35" s="80"/>
      <c r="C35" s="80"/>
      <c r="D35" s="80"/>
      <c r="E35" s="80"/>
      <c r="F35" s="80"/>
      <c r="G35" s="80"/>
      <c r="H35" s="80"/>
      <c r="I35" s="80"/>
    </row>
    <row r="36" spans="2:9" ht="28.15" customHeight="1">
      <c r="B36" s="85" t="s">
        <v>20</v>
      </c>
      <c r="C36" s="85"/>
      <c r="D36" s="85"/>
      <c r="E36" s="85"/>
      <c r="F36" s="85"/>
      <c r="G36" s="85"/>
      <c r="H36" s="85"/>
      <c r="I36" s="85"/>
    </row>
    <row r="37" spans="2:9" ht="60">
      <c r="B37" s="6">
        <v>16</v>
      </c>
      <c r="C37" s="47" t="str">
        <f>CONCATENATE(LEFT(DAY(CT!D34),2),"-",LEFT(DAY(CT!H34),2)," Ocak")</f>
        <v>30-3 Ocak</v>
      </c>
      <c r="D37" s="7">
        <f>$D$13</f>
        <v>8</v>
      </c>
      <c r="E37" s="18" t="s">
        <v>399</v>
      </c>
      <c r="F37" s="10" t="s">
        <v>400</v>
      </c>
      <c r="G37" s="10" t="s">
        <v>15</v>
      </c>
      <c r="H37" s="18" t="s">
        <v>30</v>
      </c>
      <c r="I37" s="8" t="s">
        <v>21</v>
      </c>
    </row>
    <row r="38" spans="2:9" ht="60">
      <c r="B38" s="6">
        <v>17</v>
      </c>
      <c r="C38" s="47" t="str">
        <f>CONCATENATE(LEFT(DAY(CT!D35),2),"-",LEFT(DAY(CT!H35),2)," Ocak")</f>
        <v>6-10 Ocak</v>
      </c>
      <c r="D38" s="7">
        <f>$D$13</f>
        <v>8</v>
      </c>
      <c r="E38" s="18" t="s">
        <v>399</v>
      </c>
      <c r="F38" s="10" t="s">
        <v>400</v>
      </c>
      <c r="G38" s="10" t="s">
        <v>15</v>
      </c>
      <c r="H38" s="18" t="s">
        <v>30</v>
      </c>
      <c r="I38" s="8" t="s">
        <v>42</v>
      </c>
    </row>
    <row r="39" spans="2:9" ht="60">
      <c r="B39" s="6">
        <v>18</v>
      </c>
      <c r="C39" s="47" t="str">
        <f>CONCATENATE(LEFT(DAY(CT!D36),2),"-",LEFT(DAY(CT!H36),2)," Ocak")</f>
        <v>13-17 Ocak</v>
      </c>
      <c r="D39" s="7">
        <f>$D$13</f>
        <v>8</v>
      </c>
      <c r="E39" s="18" t="s">
        <v>399</v>
      </c>
      <c r="F39" s="10" t="s">
        <v>400</v>
      </c>
      <c r="G39" s="10" t="s">
        <v>15</v>
      </c>
      <c r="H39" s="18" t="s">
        <v>30</v>
      </c>
      <c r="I39" s="8" t="s">
        <v>34</v>
      </c>
    </row>
    <row r="40" spans="2:9" ht="24" customHeight="1">
      <c r="B40" s="4"/>
      <c r="C40" s="43"/>
      <c r="D40" s="5"/>
      <c r="E40" s="83" t="s">
        <v>33</v>
      </c>
      <c r="F40" s="83"/>
      <c r="G40" s="83"/>
      <c r="H40" s="83"/>
      <c r="I40" s="83"/>
    </row>
    <row r="41" spans="2:9" ht="24" customHeight="1">
      <c r="B41" s="4"/>
      <c r="C41" s="43"/>
      <c r="D41" s="5"/>
      <c r="E41" s="83" t="s">
        <v>33</v>
      </c>
      <c r="F41" s="83"/>
      <c r="G41" s="83"/>
      <c r="H41" s="83"/>
      <c r="I41" s="83"/>
    </row>
    <row r="42" spans="2:9" ht="5.0999999999999996" customHeight="1" thickBot="1">
      <c r="B42" s="11"/>
      <c r="C42" s="44"/>
      <c r="D42" s="12"/>
      <c r="E42" s="16"/>
      <c r="F42" s="13"/>
      <c r="G42" s="13"/>
      <c r="H42" s="13"/>
      <c r="I42" s="13"/>
    </row>
    <row r="43" spans="2:9" ht="33.6" customHeight="1" thickBot="1">
      <c r="B43" s="87" t="s">
        <v>778</v>
      </c>
      <c r="C43" s="87"/>
      <c r="D43" s="87"/>
      <c r="E43" s="87"/>
      <c r="F43" s="87"/>
      <c r="G43" s="87"/>
      <c r="H43" s="87"/>
      <c r="I43" s="88"/>
    </row>
    <row r="44" spans="2:9" ht="5.0999999999999996" customHeight="1">
      <c r="B44" s="11"/>
      <c r="C44" s="44"/>
      <c r="D44" s="12"/>
      <c r="E44" s="16"/>
      <c r="F44" s="13"/>
      <c r="G44" s="13"/>
      <c r="H44" s="13"/>
      <c r="I44" s="13"/>
    </row>
    <row r="45" spans="2:9" ht="26.45" customHeight="1">
      <c r="B45" s="85" t="s">
        <v>22</v>
      </c>
      <c r="C45" s="85"/>
      <c r="D45" s="85"/>
      <c r="E45" s="85"/>
      <c r="F45" s="85"/>
      <c r="G45" s="85"/>
      <c r="H45" s="85"/>
      <c r="I45" s="85"/>
    </row>
    <row r="46" spans="2:9" ht="60">
      <c r="B46" s="6">
        <v>19</v>
      </c>
      <c r="C46" s="47" t="str">
        <f>CONCATENATE(LEFT(DAY(CT!L6),2),"-",LEFT(DAY(CT!P6),2)," Şubat")</f>
        <v>3-7 Şubat</v>
      </c>
      <c r="D46" s="7">
        <f>$D$13</f>
        <v>8</v>
      </c>
      <c r="E46" s="15" t="s">
        <v>401</v>
      </c>
      <c r="F46" s="15" t="s">
        <v>402</v>
      </c>
      <c r="G46" s="10" t="s">
        <v>15</v>
      </c>
      <c r="H46" s="18" t="s">
        <v>30</v>
      </c>
      <c r="I46" s="8" t="s">
        <v>23</v>
      </c>
    </row>
    <row r="47" spans="2:9" ht="60">
      <c r="B47" s="6">
        <v>20</v>
      </c>
      <c r="C47" s="47" t="str">
        <f>CONCATENATE(LEFT(DAY(CT!L7),2),"-",LEFT(DAY(CT!P7),2)," Şubat")</f>
        <v>10-14 Şubat</v>
      </c>
      <c r="D47" s="7">
        <f>$D$13</f>
        <v>8</v>
      </c>
      <c r="E47" s="15" t="s">
        <v>403</v>
      </c>
      <c r="F47" s="15" t="s">
        <v>404</v>
      </c>
      <c r="G47" s="10" t="s">
        <v>15</v>
      </c>
      <c r="H47" s="18" t="s">
        <v>30</v>
      </c>
      <c r="I47" s="8" t="s">
        <v>43</v>
      </c>
    </row>
    <row r="48" spans="2:9" ht="60">
      <c r="B48" s="6">
        <v>21</v>
      </c>
      <c r="C48" s="47" t="str">
        <f>CONCATENATE(LEFT(DAY(CT!L8),2),"-",LEFT(DAY(CT!P8),2)," Şubat")</f>
        <v>17-21 Şubat</v>
      </c>
      <c r="D48" s="7">
        <f>$D$13</f>
        <v>8</v>
      </c>
      <c r="E48" s="22" t="s">
        <v>405</v>
      </c>
      <c r="F48" s="18" t="s">
        <v>406</v>
      </c>
      <c r="G48" s="10" t="s">
        <v>15</v>
      </c>
      <c r="H48" s="18" t="s">
        <v>30</v>
      </c>
      <c r="I48" s="8"/>
    </row>
    <row r="49" spans="2:11" ht="60">
      <c r="B49" s="6">
        <v>22</v>
      </c>
      <c r="C49" s="47" t="str">
        <f>CONCATENATE(LEFT(DAY(CT!L9),2),"-",LEFT(DAY(CT!P9),2)," Mart")</f>
        <v>24-28 Mart</v>
      </c>
      <c r="D49" s="7">
        <f>$D$13</f>
        <v>8</v>
      </c>
      <c r="E49" s="18" t="s">
        <v>407</v>
      </c>
      <c r="F49" s="18" t="s">
        <v>408</v>
      </c>
      <c r="G49" s="10" t="s">
        <v>15</v>
      </c>
      <c r="H49" s="18" t="s">
        <v>30</v>
      </c>
      <c r="I49" s="8"/>
    </row>
    <row r="50" spans="2:11" ht="5.0999999999999996" customHeight="1">
      <c r="B50" s="89"/>
      <c r="C50" s="89"/>
      <c r="D50" s="89"/>
      <c r="E50" s="89"/>
      <c r="F50" s="89"/>
      <c r="G50" s="89"/>
      <c r="H50" s="89"/>
      <c r="I50" s="89"/>
    </row>
    <row r="51" spans="2:11" ht="26.45" customHeight="1">
      <c r="B51" s="85" t="s">
        <v>24</v>
      </c>
      <c r="C51" s="85"/>
      <c r="D51" s="85"/>
      <c r="E51" s="85"/>
      <c r="F51" s="85"/>
      <c r="G51" s="85"/>
      <c r="H51" s="85"/>
      <c r="I51" s="85"/>
    </row>
    <row r="52" spans="2:11" ht="60">
      <c r="B52" s="6">
        <v>23</v>
      </c>
      <c r="C52" s="47" t="str">
        <f>CONCATENATE(LEFT(DAY(CT!L13),2),"-",LEFT(DAY(CT!P13),2)," Mart")</f>
        <v>3-7 Mart</v>
      </c>
      <c r="D52" s="7">
        <f>$D$13</f>
        <v>8</v>
      </c>
      <c r="E52" s="18" t="s">
        <v>409</v>
      </c>
      <c r="F52" s="18" t="s">
        <v>410</v>
      </c>
      <c r="G52" s="10" t="s">
        <v>15</v>
      </c>
      <c r="H52" s="18" t="s">
        <v>30</v>
      </c>
      <c r="I52" s="8" t="s">
        <v>45</v>
      </c>
    </row>
    <row r="53" spans="2:11" ht="90">
      <c r="B53" s="6">
        <v>24</v>
      </c>
      <c r="C53" s="47" t="str">
        <f>CONCATENATE(LEFT(DAY(CT!L14),2),"-",LEFT(DAY(CT!P14),2)," Mart")</f>
        <v>10-14 Mart</v>
      </c>
      <c r="D53" s="7">
        <f>$D$13</f>
        <v>8</v>
      </c>
      <c r="E53" s="18" t="s">
        <v>411</v>
      </c>
      <c r="F53" s="10" t="s">
        <v>412</v>
      </c>
      <c r="G53" s="10" t="s">
        <v>15</v>
      </c>
      <c r="H53" s="18" t="s">
        <v>30</v>
      </c>
      <c r="I53" s="8" t="s">
        <v>44</v>
      </c>
    </row>
    <row r="54" spans="2:11" ht="60">
      <c r="B54" s="6">
        <v>25</v>
      </c>
      <c r="C54" s="47" t="str">
        <f>CONCATENATE(LEFT(DAY(CT!L15),2),"-",LEFT(DAY(CT!P15),2)," Mart")</f>
        <v>17-21 Mart</v>
      </c>
      <c r="D54" s="7">
        <f>$D$13</f>
        <v>8</v>
      </c>
      <c r="E54" s="18" t="s">
        <v>411</v>
      </c>
      <c r="F54" s="10" t="s">
        <v>412</v>
      </c>
      <c r="G54" s="10" t="s">
        <v>15</v>
      </c>
      <c r="H54" s="18" t="s">
        <v>30</v>
      </c>
      <c r="I54" s="8" t="s">
        <v>48</v>
      </c>
      <c r="K54" s="21"/>
    </row>
    <row r="55" spans="2:11" ht="60">
      <c r="B55" s="6">
        <v>26</v>
      </c>
      <c r="C55" s="47" t="str">
        <f>CONCATENATE(LEFT(DAY(CT!L16),2),"-",LEFT(DAY(CT!P16),2)," Mart")</f>
        <v>24-28 Mart</v>
      </c>
      <c r="D55" s="7">
        <f>$D$13</f>
        <v>8</v>
      </c>
      <c r="E55" s="18" t="s">
        <v>413</v>
      </c>
      <c r="F55" s="10" t="s">
        <v>414</v>
      </c>
      <c r="G55" s="10" t="s">
        <v>15</v>
      </c>
      <c r="H55" s="18" t="s">
        <v>30</v>
      </c>
      <c r="I55" s="8" t="s">
        <v>46</v>
      </c>
    </row>
    <row r="56" spans="2:11" ht="5.0999999999999996" customHeight="1">
      <c r="B56" s="89"/>
      <c r="C56" s="89"/>
      <c r="D56" s="89"/>
      <c r="E56" s="89"/>
      <c r="F56" s="89"/>
      <c r="G56" s="89"/>
      <c r="H56" s="89"/>
      <c r="I56" s="89"/>
    </row>
    <row r="57" spans="2:11" ht="27" customHeight="1">
      <c r="B57" s="84" t="s">
        <v>25</v>
      </c>
      <c r="C57" s="84"/>
      <c r="D57" s="84"/>
      <c r="E57" s="84"/>
      <c r="F57" s="84"/>
      <c r="G57" s="84"/>
      <c r="H57" s="84"/>
      <c r="I57" s="84"/>
    </row>
    <row r="58" spans="2:11" ht="27" customHeight="1">
      <c r="B58" s="4"/>
      <c r="C58" s="43"/>
      <c r="D58" s="5"/>
      <c r="E58" s="86" t="s">
        <v>779</v>
      </c>
      <c r="F58" s="86"/>
      <c r="G58" s="86"/>
      <c r="H58" s="86"/>
      <c r="I58" s="86"/>
    </row>
    <row r="59" spans="2:11" ht="60">
      <c r="B59" s="6">
        <v>27</v>
      </c>
      <c r="C59" s="47" t="str">
        <f>CONCATENATE(LEFT(DAY(CT!L21),2),"-",LEFT(DAY(CT!P21),2)," Nisan")</f>
        <v>7-11 Nisan</v>
      </c>
      <c r="D59" s="7">
        <f>$D$13</f>
        <v>8</v>
      </c>
      <c r="E59" s="18" t="s">
        <v>413</v>
      </c>
      <c r="F59" s="10" t="s">
        <v>414</v>
      </c>
      <c r="G59" s="10" t="s">
        <v>15</v>
      </c>
      <c r="H59" s="18" t="s">
        <v>30</v>
      </c>
      <c r="I59" s="8"/>
    </row>
    <row r="60" spans="2:11" ht="60">
      <c r="B60" s="6">
        <v>28</v>
      </c>
      <c r="C60" s="47" t="str">
        <f>CONCATENATE(LEFT(DAY(CT!L22),2),"-",LEFT(DAY(CT!P22),2)," Nisan")</f>
        <v>14-18 Nisan</v>
      </c>
      <c r="D60" s="7">
        <f>$D$13</f>
        <v>8</v>
      </c>
      <c r="E60" s="18" t="s">
        <v>415</v>
      </c>
      <c r="F60" s="10" t="s">
        <v>416</v>
      </c>
      <c r="G60" s="10" t="s">
        <v>15</v>
      </c>
      <c r="H60" s="18" t="s">
        <v>30</v>
      </c>
      <c r="I60" s="8" t="s">
        <v>26</v>
      </c>
    </row>
    <row r="61" spans="2:11" ht="60">
      <c r="B61" s="6">
        <v>29</v>
      </c>
      <c r="C61" s="47" t="str">
        <f>CONCATENATE(LEFT(DAY(CT!L23),2),"-",LEFT(DAY(CT!P23),2)," Nisan")</f>
        <v>21-25 Nisan</v>
      </c>
      <c r="D61" s="7">
        <f>$D$13</f>
        <v>8</v>
      </c>
      <c r="E61" s="18" t="s">
        <v>417</v>
      </c>
      <c r="F61" s="10" t="s">
        <v>418</v>
      </c>
      <c r="G61" s="10" t="s">
        <v>15</v>
      </c>
      <c r="H61" s="18" t="s">
        <v>30</v>
      </c>
      <c r="I61" s="8" t="s">
        <v>35</v>
      </c>
    </row>
    <row r="62" spans="2:11" ht="60">
      <c r="B62" s="6">
        <v>30</v>
      </c>
      <c r="C62" s="47" t="str">
        <f>CONCATENATE(LEFT(DAY(CT!L24),2),"-",LEFT(DAY(CT!P24),2)," Nisan")</f>
        <v>28-2 Nisan</v>
      </c>
      <c r="D62" s="7">
        <f>$D$13</f>
        <v>8</v>
      </c>
      <c r="E62" s="18" t="s">
        <v>419</v>
      </c>
      <c r="F62" s="10" t="s">
        <v>420</v>
      </c>
      <c r="G62" s="10" t="s">
        <v>15</v>
      </c>
      <c r="H62" s="18" t="s">
        <v>30</v>
      </c>
      <c r="I62" s="8" t="s">
        <v>634</v>
      </c>
    </row>
    <row r="63" spans="2:11" ht="5.0999999999999996" customHeight="1">
      <c r="B63" s="89"/>
      <c r="C63" s="89"/>
      <c r="D63" s="89"/>
      <c r="E63" s="89"/>
      <c r="F63" s="89"/>
      <c r="G63" s="89"/>
      <c r="H63" s="89"/>
      <c r="I63" s="89"/>
    </row>
    <row r="64" spans="2:11" ht="28.9" customHeight="1">
      <c r="B64" s="85" t="s">
        <v>27</v>
      </c>
      <c r="C64" s="85"/>
      <c r="D64" s="85"/>
      <c r="E64" s="85"/>
      <c r="F64" s="85"/>
      <c r="G64" s="85"/>
      <c r="H64" s="85"/>
      <c r="I64" s="85"/>
    </row>
    <row r="65" spans="2:9" ht="60">
      <c r="B65" s="6">
        <v>31</v>
      </c>
      <c r="C65" s="47" t="str">
        <f>CONCATENATE(LEFT(DAY(CT!L27),2),"-",LEFT(DAY(CT!P27),2)," Mayıs")</f>
        <v>5-9 Mayıs</v>
      </c>
      <c r="D65" s="7">
        <f>$D$13</f>
        <v>8</v>
      </c>
      <c r="E65" s="18" t="s">
        <v>421</v>
      </c>
      <c r="F65" s="10" t="s">
        <v>422</v>
      </c>
      <c r="G65" s="10" t="s">
        <v>15</v>
      </c>
      <c r="H65" s="18" t="s">
        <v>30</v>
      </c>
      <c r="I65" s="8"/>
    </row>
    <row r="66" spans="2:9" ht="60">
      <c r="B66" s="6">
        <v>32</v>
      </c>
      <c r="C66" s="47" t="str">
        <f>CONCATENATE(LEFT(DAY(CT!L28),2),"-",LEFT(DAY(CT!P28),2)," Mayıs")</f>
        <v>12-16 Mayıs</v>
      </c>
      <c r="D66" s="7">
        <f>$D$13</f>
        <v>8</v>
      </c>
      <c r="E66" s="18" t="s">
        <v>423</v>
      </c>
      <c r="F66" s="10" t="s">
        <v>424</v>
      </c>
      <c r="G66" s="10" t="s">
        <v>15</v>
      </c>
      <c r="H66" s="18" t="s">
        <v>30</v>
      </c>
      <c r="I66" s="8"/>
    </row>
    <row r="67" spans="2:9" ht="60">
      <c r="B67" s="6">
        <v>33</v>
      </c>
      <c r="C67" s="47" t="str">
        <f>CONCATENATE(LEFT(DAY(CT!L29),2),"-",LEFT(DAY(CT!P29),2)," Mayıs")</f>
        <v>19-23 Mayıs</v>
      </c>
      <c r="D67" s="7">
        <f>$D$13</f>
        <v>8</v>
      </c>
      <c r="E67" s="18" t="s">
        <v>425</v>
      </c>
      <c r="F67" s="10" t="s">
        <v>426</v>
      </c>
      <c r="G67" s="10" t="s">
        <v>15</v>
      </c>
      <c r="H67" s="18" t="s">
        <v>30</v>
      </c>
      <c r="I67" s="8" t="s">
        <v>36</v>
      </c>
    </row>
    <row r="68" spans="2:9" ht="60">
      <c r="B68" s="6">
        <v>34</v>
      </c>
      <c r="C68" s="47" t="str">
        <f>CONCATENATE(LEFT(DAY(CT!L30),2),"-",LEFT(DAY(CT!P30),2)," Mayıs")</f>
        <v>26-30 Mayıs</v>
      </c>
      <c r="D68" s="7">
        <f>$D$13</f>
        <v>8</v>
      </c>
      <c r="E68" s="18" t="s">
        <v>427</v>
      </c>
      <c r="F68" s="10" t="s">
        <v>428</v>
      </c>
      <c r="G68" s="10" t="s">
        <v>15</v>
      </c>
      <c r="H68" s="18" t="s">
        <v>30</v>
      </c>
      <c r="I68" s="8" t="s">
        <v>21</v>
      </c>
    </row>
    <row r="69" spans="2:9" ht="5.0999999999999996" customHeight="1">
      <c r="B69" s="89"/>
      <c r="C69" s="89"/>
      <c r="D69" s="89"/>
      <c r="E69" s="89"/>
      <c r="F69" s="89"/>
      <c r="G69" s="89"/>
      <c r="H69" s="89"/>
      <c r="I69" s="89"/>
    </row>
    <row r="70" spans="2:9" ht="27.6" customHeight="1">
      <c r="B70" s="85" t="s">
        <v>28</v>
      </c>
      <c r="C70" s="85"/>
      <c r="D70" s="85"/>
      <c r="E70" s="85"/>
      <c r="F70" s="85"/>
      <c r="G70" s="85"/>
      <c r="H70" s="85"/>
      <c r="I70" s="85"/>
    </row>
    <row r="71" spans="2:9" ht="60">
      <c r="B71" s="6">
        <v>35</v>
      </c>
      <c r="C71" s="47" t="str">
        <f>CONCATENATE(LEFT(DAY(CT!L34),2),"-",LEFT(DAY(CT!P34),2)," Haz.")</f>
        <v>2-6 Haz.</v>
      </c>
      <c r="D71" s="7">
        <f>$D$13</f>
        <v>8</v>
      </c>
      <c r="E71" s="18" t="s">
        <v>429</v>
      </c>
      <c r="F71" s="10" t="s">
        <v>430</v>
      </c>
      <c r="G71" s="10" t="s">
        <v>15</v>
      </c>
      <c r="H71" s="18" t="s">
        <v>30</v>
      </c>
      <c r="I71" s="8" t="s">
        <v>773</v>
      </c>
    </row>
    <row r="72" spans="2:9" ht="60">
      <c r="B72" s="6">
        <v>36</v>
      </c>
      <c r="C72" s="47" t="str">
        <f>CONCATENATE(LEFT(DAY(CT!L35),2),"-",LEFT(DAY(CT!P35),2)," Haz.")</f>
        <v>9-13 Haz.</v>
      </c>
      <c r="D72" s="7">
        <f>$D$13</f>
        <v>8</v>
      </c>
      <c r="E72" s="18" t="s">
        <v>431</v>
      </c>
      <c r="F72" s="10" t="s">
        <v>432</v>
      </c>
      <c r="G72" s="10" t="s">
        <v>15</v>
      </c>
      <c r="H72" s="18" t="s">
        <v>30</v>
      </c>
      <c r="I72" s="8" t="s">
        <v>773</v>
      </c>
    </row>
    <row r="73" spans="2:9" ht="60">
      <c r="B73" s="6">
        <v>37</v>
      </c>
      <c r="C73" s="47" t="str">
        <f>CONCATENATE(LEFT(DAY(CT!L36),2),"-",LEFT(DAY(CT!P36),2)," Haz.")</f>
        <v>16-20 Haz.</v>
      </c>
      <c r="D73" s="7">
        <f>$D$13</f>
        <v>8</v>
      </c>
      <c r="E73" s="18" t="s">
        <v>431</v>
      </c>
      <c r="F73" s="10" t="s">
        <v>432</v>
      </c>
      <c r="G73" s="10" t="s">
        <v>15</v>
      </c>
      <c r="H73" s="18" t="s">
        <v>30</v>
      </c>
      <c r="I73" s="8" t="s">
        <v>29</v>
      </c>
    </row>
    <row r="74" spans="2:9" ht="19.899999999999999" customHeight="1">
      <c r="B74" s="4"/>
      <c r="C74" s="43"/>
      <c r="D74" s="5"/>
      <c r="E74" s="83" t="s">
        <v>780</v>
      </c>
      <c r="F74" s="83"/>
      <c r="G74" s="83"/>
      <c r="H74" s="83"/>
      <c r="I74" s="83"/>
    </row>
    <row r="75" spans="2:9" ht="21.6" customHeight="1">
      <c r="B75" s="4"/>
      <c r="C75" s="43"/>
      <c r="D75" s="5"/>
      <c r="E75" s="83"/>
      <c r="F75" s="83"/>
      <c r="G75" s="83"/>
      <c r="H75" s="83"/>
      <c r="I75" s="83"/>
    </row>
    <row r="76" spans="2:9" ht="9.9499999999999993" customHeight="1">
      <c r="B76" s="80"/>
      <c r="C76" s="80"/>
      <c r="D76" s="80"/>
      <c r="E76" s="80"/>
      <c r="F76" s="80"/>
      <c r="G76" s="80"/>
      <c r="H76" s="80"/>
      <c r="I76" s="80"/>
    </row>
    <row r="77" spans="2:9">
      <c r="B77" s="100" t="s">
        <v>49</v>
      </c>
      <c r="C77" s="100"/>
      <c r="D77" s="100"/>
      <c r="E77" s="100"/>
      <c r="F77" s="100"/>
      <c r="G77" s="100"/>
      <c r="H77" s="100"/>
      <c r="I77" s="100"/>
    </row>
    <row r="78" spans="2:9" ht="16.149999999999999" customHeight="1">
      <c r="B78" s="100"/>
      <c r="C78" s="100"/>
      <c r="D78" s="100"/>
      <c r="E78" s="100"/>
      <c r="F78" s="100"/>
      <c r="G78" s="100"/>
      <c r="H78" s="100"/>
      <c r="I78" s="100"/>
    </row>
    <row r="79" spans="2:9" ht="9.9499999999999993" customHeight="1">
      <c r="B79" s="101"/>
      <c r="C79" s="101"/>
      <c r="D79" s="101"/>
      <c r="E79" s="101"/>
      <c r="F79" s="101"/>
      <c r="G79" s="101"/>
      <c r="H79" s="101"/>
      <c r="I79" s="101"/>
    </row>
    <row r="80" spans="2:9" ht="19.899999999999999" customHeight="1">
      <c r="B80" s="99" t="s">
        <v>50</v>
      </c>
      <c r="C80" s="99"/>
      <c r="D80" s="99"/>
      <c r="E80" s="99"/>
      <c r="F80" s="99"/>
      <c r="G80" s="99"/>
      <c r="H80" s="99"/>
      <c r="I80" s="99"/>
    </row>
    <row r="81" spans="2:9" ht="19.899999999999999" customHeight="1">
      <c r="B81" s="90"/>
      <c r="C81" s="91"/>
      <c r="D81" s="91"/>
      <c r="E81" s="91"/>
      <c r="F81" s="91"/>
      <c r="G81" s="91"/>
      <c r="H81" s="91"/>
      <c r="I81" s="92"/>
    </row>
    <row r="82" spans="2:9" ht="19.899999999999999" customHeight="1">
      <c r="B82" s="93"/>
      <c r="C82" s="94"/>
      <c r="D82" s="94"/>
      <c r="E82" s="94"/>
      <c r="F82" s="94"/>
      <c r="G82" s="94"/>
      <c r="H82" s="94"/>
      <c r="I82" s="95"/>
    </row>
    <row r="83" spans="2:9" ht="19.899999999999999" customHeight="1">
      <c r="B83" s="93"/>
      <c r="C83" s="94"/>
      <c r="D83" s="94"/>
      <c r="E83" s="94"/>
      <c r="F83" s="94"/>
      <c r="G83" s="94"/>
      <c r="H83" s="94"/>
      <c r="I83" s="95"/>
    </row>
    <row r="84" spans="2:9" ht="19.899999999999999" customHeight="1">
      <c r="B84" s="93"/>
      <c r="C84" s="94"/>
      <c r="D84" s="94"/>
      <c r="E84" s="94"/>
      <c r="F84" s="94"/>
      <c r="G84" s="94"/>
      <c r="H84" s="94"/>
      <c r="I84" s="95"/>
    </row>
    <row r="85" spans="2:9" ht="19.899999999999999" customHeight="1">
      <c r="B85" s="93"/>
      <c r="C85" s="94"/>
      <c r="D85" s="94"/>
      <c r="E85" s="94"/>
      <c r="F85" s="94"/>
      <c r="G85" s="94"/>
      <c r="H85" s="94"/>
      <c r="I85" s="95"/>
    </row>
    <row r="86" spans="2:9" ht="19.899999999999999" customHeight="1">
      <c r="B86" s="93"/>
      <c r="C86" s="94"/>
      <c r="D86" s="94"/>
      <c r="E86" s="94"/>
      <c r="F86" s="94"/>
      <c r="G86" s="94"/>
      <c r="H86" s="94"/>
      <c r="I86" s="95"/>
    </row>
    <row r="87" spans="2:9" ht="19.899999999999999" customHeight="1">
      <c r="B87" s="93"/>
      <c r="C87" s="94"/>
      <c r="D87" s="94"/>
      <c r="E87" s="94"/>
      <c r="F87" s="94"/>
      <c r="G87" s="94"/>
      <c r="H87" s="94"/>
      <c r="I87" s="95"/>
    </row>
    <row r="88" spans="2:9" ht="15" customHeight="1">
      <c r="B88" s="96"/>
      <c r="C88" s="97"/>
      <c r="D88" s="97"/>
      <c r="E88" s="97"/>
      <c r="F88" s="97"/>
      <c r="G88" s="97"/>
      <c r="H88" s="97"/>
      <c r="I88" s="98"/>
    </row>
    <row r="89" spans="2:9" ht="110.1" customHeight="1">
      <c r="B89" s="71" t="s">
        <v>768</v>
      </c>
      <c r="C89" s="72"/>
      <c r="D89" s="72"/>
      <c r="E89" s="72"/>
      <c r="F89" s="72"/>
      <c r="G89" s="72"/>
      <c r="H89" s="72"/>
      <c r="I89" s="73"/>
    </row>
    <row r="90" spans="2:9" s="19" customFormat="1">
      <c r="C90" s="42"/>
      <c r="E90" s="14"/>
    </row>
    <row r="91" spans="2:9" s="19" customFormat="1">
      <c r="C91" s="42"/>
      <c r="E91" s="14"/>
    </row>
    <row r="92" spans="2:9" s="19" customFormat="1">
      <c r="C92" s="42"/>
      <c r="E92" s="14"/>
    </row>
    <row r="93" spans="2:9" s="19" customFormat="1">
      <c r="C93" s="42"/>
      <c r="E93" s="14"/>
    </row>
    <row r="94" spans="2:9" s="19" customFormat="1">
      <c r="C94" s="42"/>
      <c r="E94" s="14"/>
    </row>
    <row r="95" spans="2:9" s="19" customFormat="1">
      <c r="C95" s="42"/>
      <c r="E95" s="14"/>
    </row>
    <row r="96" spans="2:9" s="19" customFormat="1">
      <c r="C96" s="42"/>
      <c r="E96" s="14"/>
    </row>
    <row r="97" spans="3:5" s="19" customFormat="1">
      <c r="C97" s="42"/>
      <c r="E97" s="14"/>
    </row>
    <row r="98" spans="3:5" s="19" customFormat="1">
      <c r="C98" s="42"/>
      <c r="E98" s="14"/>
    </row>
    <row r="99" spans="3:5" s="19" customFormat="1">
      <c r="C99" s="42"/>
      <c r="E99" s="14"/>
    </row>
    <row r="100" spans="3:5" s="19" customFormat="1">
      <c r="C100" s="42"/>
      <c r="E100" s="14"/>
    </row>
    <row r="101" spans="3:5" s="19" customFormat="1">
      <c r="C101" s="42"/>
      <c r="E101" s="14"/>
    </row>
    <row r="102" spans="3:5" s="19" customFormat="1">
      <c r="C102" s="42"/>
      <c r="E102" s="14"/>
    </row>
    <row r="103" spans="3:5" s="19" customFormat="1">
      <c r="C103" s="42"/>
      <c r="E103" s="14"/>
    </row>
    <row r="104" spans="3:5" s="19" customFormat="1">
      <c r="C104" s="42"/>
      <c r="E104" s="14"/>
    </row>
    <row r="105" spans="3:5" s="19" customFormat="1">
      <c r="C105" s="42"/>
      <c r="E105" s="14"/>
    </row>
    <row r="106" spans="3:5" s="19" customFormat="1">
      <c r="C106" s="42"/>
      <c r="E106" s="14"/>
    </row>
    <row r="107" spans="3:5" s="19" customFormat="1">
      <c r="C107" s="42"/>
      <c r="E107" s="14"/>
    </row>
    <row r="108" spans="3:5" s="19" customFormat="1">
      <c r="C108" s="42"/>
      <c r="E108" s="14"/>
    </row>
    <row r="109" spans="3:5" s="19" customFormat="1">
      <c r="C109" s="42"/>
      <c r="E109" s="14"/>
    </row>
    <row r="110" spans="3:5" s="19" customFormat="1">
      <c r="C110" s="42"/>
      <c r="E110" s="14"/>
    </row>
    <row r="111" spans="3:5" s="19" customFormat="1">
      <c r="C111" s="42"/>
      <c r="E111" s="14"/>
    </row>
    <row r="112" spans="3:5" s="19" customFormat="1">
      <c r="C112" s="42"/>
      <c r="E112" s="14"/>
    </row>
    <row r="113" spans="3:5" s="19" customFormat="1">
      <c r="C113" s="42"/>
      <c r="E113" s="14"/>
    </row>
    <row r="114" spans="3:5" s="19" customFormat="1">
      <c r="C114" s="42"/>
      <c r="E114" s="14"/>
    </row>
    <row r="115" spans="3:5" s="19" customFormat="1">
      <c r="C115" s="42"/>
      <c r="E115" s="14"/>
    </row>
    <row r="116" spans="3:5" s="19" customFormat="1">
      <c r="C116" s="42"/>
      <c r="E116" s="14"/>
    </row>
    <row r="117" spans="3:5" s="19" customFormat="1">
      <c r="C117" s="42"/>
      <c r="E117" s="14"/>
    </row>
    <row r="118" spans="3:5" s="19" customFormat="1">
      <c r="C118" s="42"/>
      <c r="E118" s="14"/>
    </row>
    <row r="119" spans="3:5" s="19" customFormat="1">
      <c r="C119" s="42"/>
      <c r="E119" s="14"/>
    </row>
    <row r="120" spans="3:5" s="19" customFormat="1">
      <c r="C120" s="42"/>
      <c r="E120" s="14"/>
    </row>
    <row r="121" spans="3:5" s="19" customFormat="1">
      <c r="C121" s="42"/>
      <c r="E121" s="14"/>
    </row>
    <row r="122" spans="3:5" s="19" customFormat="1">
      <c r="C122" s="42"/>
      <c r="E122" s="14"/>
    </row>
    <row r="123" spans="3:5" s="19" customFormat="1">
      <c r="C123" s="42"/>
      <c r="E123" s="14"/>
    </row>
    <row r="124" spans="3:5" s="19" customFormat="1">
      <c r="C124" s="42"/>
      <c r="E124" s="14"/>
    </row>
    <row r="125" spans="3:5" s="19" customFormat="1">
      <c r="C125" s="42"/>
      <c r="E125" s="14"/>
    </row>
    <row r="126" spans="3:5" s="19" customFormat="1">
      <c r="C126" s="42"/>
      <c r="E126" s="14"/>
    </row>
    <row r="127" spans="3:5" s="19" customFormat="1">
      <c r="C127" s="42"/>
      <c r="E127" s="14"/>
    </row>
    <row r="128" spans="3:5" s="19" customFormat="1">
      <c r="C128" s="42"/>
      <c r="E128" s="14"/>
    </row>
    <row r="129" spans="3:5" s="19" customFormat="1">
      <c r="C129" s="42"/>
      <c r="E129" s="14"/>
    </row>
    <row r="130" spans="3:5" s="19" customFormat="1">
      <c r="C130" s="42"/>
      <c r="E130" s="14"/>
    </row>
    <row r="131" spans="3:5" s="19" customFormat="1">
      <c r="C131" s="42"/>
      <c r="E131" s="14"/>
    </row>
    <row r="132" spans="3:5" s="19" customFormat="1">
      <c r="C132" s="42"/>
      <c r="E132" s="14"/>
    </row>
    <row r="133" spans="3:5" s="19" customFormat="1">
      <c r="C133" s="42"/>
      <c r="E133" s="14"/>
    </row>
    <row r="134" spans="3:5" s="19" customFormat="1">
      <c r="C134" s="42"/>
      <c r="E134" s="14"/>
    </row>
    <row r="135" spans="3:5" s="19" customFormat="1">
      <c r="C135" s="42"/>
      <c r="E135" s="14"/>
    </row>
    <row r="136" spans="3:5" s="19" customFormat="1">
      <c r="C136" s="42"/>
      <c r="E136" s="14"/>
    </row>
    <row r="137" spans="3:5" s="19" customFormat="1">
      <c r="C137" s="42"/>
      <c r="E137" s="14"/>
    </row>
    <row r="138" spans="3:5" s="19" customFormat="1">
      <c r="C138" s="42"/>
      <c r="E138" s="14"/>
    </row>
    <row r="139" spans="3:5" s="19" customFormat="1">
      <c r="C139" s="42"/>
      <c r="E139" s="14"/>
    </row>
    <row r="140" spans="3:5" s="19" customFormat="1">
      <c r="C140" s="42"/>
      <c r="E140" s="14"/>
    </row>
    <row r="141" spans="3:5" s="19" customFormat="1">
      <c r="C141" s="42"/>
      <c r="E141" s="14"/>
    </row>
    <row r="142" spans="3:5" s="19" customFormat="1">
      <c r="C142" s="42"/>
      <c r="E142" s="14"/>
    </row>
    <row r="143" spans="3:5" s="19" customFormat="1">
      <c r="C143" s="42"/>
      <c r="E143" s="14"/>
    </row>
    <row r="144" spans="3:5" s="19" customFormat="1">
      <c r="C144" s="42"/>
      <c r="E144" s="14"/>
    </row>
    <row r="145" spans="3:5" s="19" customFormat="1">
      <c r="C145" s="42"/>
      <c r="E145" s="14"/>
    </row>
    <row r="146" spans="3:5" s="19" customFormat="1">
      <c r="C146" s="42"/>
      <c r="E146" s="14"/>
    </row>
    <row r="147" spans="3:5" s="19" customFormat="1">
      <c r="C147" s="42"/>
      <c r="E147" s="14"/>
    </row>
    <row r="148" spans="3:5" s="19" customFormat="1">
      <c r="C148" s="42"/>
      <c r="E148" s="14"/>
    </row>
    <row r="149" spans="3:5" s="19" customFormat="1">
      <c r="C149" s="42"/>
      <c r="E149" s="14"/>
    </row>
    <row r="150" spans="3:5" s="19" customFormat="1">
      <c r="C150" s="42"/>
      <c r="E150" s="14"/>
    </row>
    <row r="151" spans="3:5" s="19" customFormat="1">
      <c r="C151" s="42"/>
      <c r="E151" s="14"/>
    </row>
    <row r="152" spans="3:5" s="19" customFormat="1">
      <c r="C152" s="42"/>
      <c r="E152" s="14"/>
    </row>
    <row r="153" spans="3:5" s="19" customFormat="1">
      <c r="C153" s="42"/>
      <c r="E153" s="14"/>
    </row>
    <row r="154" spans="3:5" s="19" customFormat="1">
      <c r="C154" s="42"/>
      <c r="E154" s="14"/>
    </row>
    <row r="155" spans="3:5" s="19" customFormat="1">
      <c r="C155" s="42"/>
      <c r="E155" s="14"/>
    </row>
    <row r="156" spans="3:5" s="19" customFormat="1">
      <c r="C156" s="42"/>
      <c r="E156" s="14"/>
    </row>
    <row r="157" spans="3:5" s="19" customFormat="1">
      <c r="C157" s="42"/>
      <c r="E157" s="14"/>
    </row>
    <row r="158" spans="3:5" s="19" customFormat="1">
      <c r="C158" s="42"/>
      <c r="E158" s="14"/>
    </row>
    <row r="159" spans="3:5" s="19" customFormat="1">
      <c r="C159" s="42"/>
      <c r="E159" s="14"/>
    </row>
    <row r="160" spans="3:5" s="19" customFormat="1">
      <c r="C160" s="42"/>
      <c r="E160" s="14"/>
    </row>
    <row r="161" spans="3:5" s="19" customFormat="1">
      <c r="C161" s="42"/>
      <c r="E161" s="14"/>
    </row>
    <row r="162" spans="3:5" s="19" customFormat="1">
      <c r="C162" s="42"/>
      <c r="E162" s="14"/>
    </row>
    <row r="163" spans="3:5" s="19" customFormat="1">
      <c r="C163" s="42"/>
      <c r="E163" s="14"/>
    </row>
    <row r="164" spans="3:5" s="19" customFormat="1">
      <c r="C164" s="42"/>
      <c r="E164" s="14"/>
    </row>
    <row r="165" spans="3:5" s="19" customFormat="1">
      <c r="C165" s="42"/>
      <c r="E165" s="14"/>
    </row>
    <row r="166" spans="3:5" s="19" customFormat="1">
      <c r="C166" s="42"/>
      <c r="E166" s="14"/>
    </row>
    <row r="167" spans="3:5" s="19" customFormat="1">
      <c r="C167" s="42"/>
      <c r="E167" s="14"/>
    </row>
    <row r="168" spans="3:5" s="19" customFormat="1">
      <c r="C168" s="42"/>
      <c r="E168" s="14"/>
    </row>
    <row r="169" spans="3:5" s="19" customFormat="1">
      <c r="C169" s="42"/>
      <c r="E169" s="14"/>
    </row>
    <row r="170" spans="3:5" s="19" customFormat="1">
      <c r="C170" s="42"/>
      <c r="E170" s="14"/>
    </row>
    <row r="171" spans="3:5" s="19" customFormat="1">
      <c r="C171" s="42"/>
      <c r="E171" s="14"/>
    </row>
    <row r="172" spans="3:5" s="19" customFormat="1">
      <c r="C172" s="42"/>
      <c r="E172" s="14"/>
    </row>
    <row r="173" spans="3:5" s="19" customFormat="1">
      <c r="C173" s="42"/>
      <c r="E173" s="14"/>
    </row>
    <row r="174" spans="3:5" s="19" customFormat="1">
      <c r="C174" s="42"/>
      <c r="E174" s="14"/>
    </row>
    <row r="175" spans="3:5" s="19" customFormat="1">
      <c r="C175" s="42"/>
      <c r="E175" s="14"/>
    </row>
    <row r="176" spans="3:5" s="19" customFormat="1">
      <c r="C176" s="42"/>
      <c r="E176" s="14"/>
    </row>
    <row r="177" spans="3:5" s="19" customFormat="1">
      <c r="C177" s="42"/>
      <c r="E177" s="14"/>
    </row>
    <row r="178" spans="3:5" s="19" customFormat="1">
      <c r="C178" s="42"/>
      <c r="E178" s="14"/>
    </row>
    <row r="179" spans="3:5" s="19" customFormat="1">
      <c r="C179" s="42"/>
      <c r="E179" s="14"/>
    </row>
    <row r="180" spans="3:5" s="19" customFormat="1">
      <c r="C180" s="42"/>
      <c r="E180" s="14"/>
    </row>
    <row r="181" spans="3:5" s="19" customFormat="1">
      <c r="C181" s="42"/>
      <c r="E181" s="14"/>
    </row>
    <row r="182" spans="3:5" s="19" customFormat="1">
      <c r="C182" s="42"/>
      <c r="E182" s="14"/>
    </row>
    <row r="183" spans="3:5" s="19" customFormat="1">
      <c r="C183" s="42"/>
      <c r="E183" s="14"/>
    </row>
    <row r="184" spans="3:5" s="19" customFormat="1">
      <c r="C184" s="42"/>
      <c r="E184" s="14"/>
    </row>
    <row r="185" spans="3:5" s="19" customFormat="1">
      <c r="C185" s="42"/>
      <c r="E185" s="14"/>
    </row>
    <row r="186" spans="3:5" s="19" customFormat="1">
      <c r="C186" s="42"/>
      <c r="E186" s="14"/>
    </row>
    <row r="187" spans="3:5" s="19" customFormat="1">
      <c r="C187" s="42"/>
      <c r="E187" s="14"/>
    </row>
    <row r="188" spans="3:5" s="19" customFormat="1">
      <c r="C188" s="42"/>
      <c r="E188" s="14"/>
    </row>
    <row r="189" spans="3:5" s="19" customFormat="1">
      <c r="C189" s="42"/>
      <c r="E189" s="14"/>
    </row>
    <row r="190" spans="3:5" s="19" customFormat="1">
      <c r="C190" s="42"/>
      <c r="E190" s="14"/>
    </row>
    <row r="191" spans="3:5" s="19" customFormat="1">
      <c r="C191" s="42"/>
      <c r="E191" s="14"/>
    </row>
    <row r="192" spans="3:5" s="19" customFormat="1">
      <c r="C192" s="42"/>
      <c r="E192" s="14"/>
    </row>
    <row r="193" spans="3:5" s="19" customFormat="1">
      <c r="C193" s="42"/>
      <c r="E193" s="14"/>
    </row>
    <row r="194" spans="3:5" s="19" customFormat="1">
      <c r="C194" s="42"/>
      <c r="E194" s="14"/>
    </row>
    <row r="195" spans="3:5" s="19" customFormat="1">
      <c r="C195" s="42"/>
      <c r="E195" s="14"/>
    </row>
    <row r="196" spans="3:5" s="19" customFormat="1">
      <c r="C196" s="42"/>
      <c r="E196" s="14"/>
    </row>
    <row r="197" spans="3:5" s="19" customFormat="1">
      <c r="C197" s="42"/>
      <c r="E197" s="14"/>
    </row>
    <row r="198" spans="3:5" s="19" customFormat="1">
      <c r="C198" s="42"/>
      <c r="E198" s="14"/>
    </row>
    <row r="199" spans="3:5" s="19" customFormat="1">
      <c r="C199" s="42"/>
      <c r="E199" s="14"/>
    </row>
    <row r="200" spans="3:5" s="19" customFormat="1">
      <c r="C200" s="42"/>
      <c r="E200" s="14"/>
    </row>
    <row r="201" spans="3:5" s="19" customFormat="1">
      <c r="C201" s="42"/>
      <c r="E201" s="14"/>
    </row>
    <row r="202" spans="3:5" s="19" customFormat="1">
      <c r="C202" s="42"/>
      <c r="E202" s="14"/>
    </row>
    <row r="203" spans="3:5" s="19" customFormat="1">
      <c r="C203" s="42"/>
      <c r="E203" s="14"/>
    </row>
    <row r="204" spans="3:5" s="19" customFormat="1">
      <c r="C204" s="42"/>
      <c r="E204" s="14"/>
    </row>
    <row r="205" spans="3:5" s="19" customFormat="1">
      <c r="C205" s="42"/>
      <c r="E205" s="14"/>
    </row>
    <row r="206" spans="3:5" s="19" customFormat="1">
      <c r="C206" s="42"/>
      <c r="E206" s="14"/>
    </row>
    <row r="207" spans="3:5" s="19" customFormat="1">
      <c r="C207" s="42"/>
      <c r="E207" s="14"/>
    </row>
    <row r="208" spans="3:5" s="19" customFormat="1">
      <c r="C208" s="42"/>
      <c r="E208" s="14"/>
    </row>
    <row r="209" spans="3:5" s="19" customFormat="1">
      <c r="C209" s="42"/>
      <c r="E209" s="14"/>
    </row>
    <row r="210" spans="3:5" s="19" customFormat="1">
      <c r="C210" s="42"/>
      <c r="E210" s="14"/>
    </row>
    <row r="211" spans="3:5" s="19" customFormat="1">
      <c r="C211" s="42"/>
      <c r="E211" s="14"/>
    </row>
    <row r="212" spans="3:5" s="19" customFormat="1">
      <c r="C212" s="42"/>
      <c r="E212" s="14"/>
    </row>
    <row r="213" spans="3:5" s="19" customFormat="1">
      <c r="C213" s="42"/>
      <c r="E213" s="14"/>
    </row>
    <row r="214" spans="3:5" s="19" customFormat="1">
      <c r="C214" s="42"/>
      <c r="E214" s="14"/>
    </row>
    <row r="215" spans="3:5" s="19" customFormat="1">
      <c r="C215" s="42"/>
      <c r="E215" s="14"/>
    </row>
    <row r="216" spans="3:5" s="19" customFormat="1">
      <c r="C216" s="42"/>
      <c r="E216" s="14"/>
    </row>
    <row r="217" spans="3:5" s="19" customFormat="1">
      <c r="C217" s="42"/>
      <c r="E217" s="14"/>
    </row>
    <row r="218" spans="3:5" s="19" customFormat="1">
      <c r="C218" s="42"/>
      <c r="E218" s="14"/>
    </row>
    <row r="219" spans="3:5" s="19" customFormat="1">
      <c r="C219" s="42"/>
      <c r="E219" s="14"/>
    </row>
    <row r="220" spans="3:5" s="19" customFormat="1">
      <c r="C220" s="42"/>
      <c r="E220" s="14"/>
    </row>
    <row r="221" spans="3:5" s="19" customFormat="1">
      <c r="C221" s="42"/>
      <c r="E221" s="14"/>
    </row>
    <row r="222" spans="3:5" s="19" customFormat="1">
      <c r="C222" s="42"/>
      <c r="E222" s="14"/>
    </row>
    <row r="223" spans="3:5" s="19" customFormat="1">
      <c r="C223" s="42"/>
      <c r="E223" s="14"/>
    </row>
    <row r="224" spans="3:5" s="19" customFormat="1">
      <c r="C224" s="42"/>
      <c r="E224" s="14"/>
    </row>
    <row r="225" spans="3:5" s="19" customFormat="1">
      <c r="C225" s="42"/>
      <c r="E225" s="14"/>
    </row>
    <row r="226" spans="3:5" s="19" customFormat="1">
      <c r="C226" s="42"/>
      <c r="E226" s="14"/>
    </row>
    <row r="227" spans="3:5" s="19" customFormat="1">
      <c r="C227" s="42"/>
      <c r="E227" s="14"/>
    </row>
    <row r="228" spans="3:5" s="19" customFormat="1">
      <c r="C228" s="42"/>
      <c r="E228" s="14"/>
    </row>
    <row r="229" spans="3:5" s="19" customFormat="1">
      <c r="C229" s="42"/>
      <c r="E229" s="14"/>
    </row>
    <row r="230" spans="3:5" s="19" customFormat="1">
      <c r="C230" s="42"/>
      <c r="E230" s="14"/>
    </row>
    <row r="231" spans="3:5" s="19" customFormat="1">
      <c r="C231" s="42"/>
      <c r="E231" s="14"/>
    </row>
    <row r="232" spans="3:5" s="19" customFormat="1">
      <c r="C232" s="42"/>
      <c r="E232" s="14"/>
    </row>
    <row r="233" spans="3:5" s="19" customFormat="1">
      <c r="C233" s="42"/>
      <c r="E233" s="14"/>
    </row>
    <row r="234" spans="3:5" s="19" customFormat="1">
      <c r="C234" s="42"/>
      <c r="E234" s="14"/>
    </row>
    <row r="235" spans="3:5" s="19" customFormat="1">
      <c r="C235" s="42"/>
      <c r="E235" s="14"/>
    </row>
    <row r="236" spans="3:5" s="19" customFormat="1">
      <c r="C236" s="42"/>
      <c r="E236" s="14"/>
    </row>
    <row r="237" spans="3:5" s="19" customFormat="1">
      <c r="C237" s="42"/>
      <c r="E237" s="14"/>
    </row>
    <row r="238" spans="3:5" s="19" customFormat="1">
      <c r="C238" s="42"/>
      <c r="E238" s="14"/>
    </row>
    <row r="239" spans="3:5" s="19" customFormat="1">
      <c r="C239" s="42"/>
      <c r="E239" s="14"/>
    </row>
    <row r="240" spans="3:5" s="19" customFormat="1">
      <c r="C240" s="42"/>
      <c r="E240" s="14"/>
    </row>
    <row r="241" spans="3:5" s="19" customFormat="1">
      <c r="C241" s="42"/>
      <c r="E241" s="14"/>
    </row>
    <row r="242" spans="3:5" s="19" customFormat="1">
      <c r="C242" s="42"/>
      <c r="E242" s="14"/>
    </row>
    <row r="243" spans="3:5" s="19" customFormat="1">
      <c r="C243" s="42"/>
      <c r="E243" s="14"/>
    </row>
    <row r="244" spans="3:5" s="19" customFormat="1">
      <c r="C244" s="42"/>
      <c r="E244" s="14"/>
    </row>
    <row r="245" spans="3:5" s="19" customFormat="1">
      <c r="C245" s="42"/>
      <c r="E245" s="14"/>
    </row>
    <row r="246" spans="3:5" s="19" customFormat="1">
      <c r="C246" s="42"/>
      <c r="E246" s="14"/>
    </row>
    <row r="247" spans="3:5" s="19" customFormat="1">
      <c r="C247" s="42"/>
      <c r="E247" s="14"/>
    </row>
    <row r="248" spans="3:5" s="19" customFormat="1">
      <c r="C248" s="42"/>
      <c r="E248" s="14"/>
    </row>
    <row r="249" spans="3:5" s="19" customFormat="1">
      <c r="C249" s="42"/>
      <c r="E249" s="14"/>
    </row>
    <row r="250" spans="3:5" s="19" customFormat="1">
      <c r="C250" s="42"/>
      <c r="E250" s="14"/>
    </row>
    <row r="251" spans="3:5" s="19" customFormat="1">
      <c r="C251" s="42"/>
      <c r="E251" s="14"/>
    </row>
    <row r="252" spans="3:5" s="19" customFormat="1">
      <c r="C252" s="42"/>
      <c r="E252" s="14"/>
    </row>
    <row r="253" spans="3:5" s="19" customFormat="1">
      <c r="C253" s="42"/>
      <c r="E253" s="14"/>
    </row>
    <row r="254" spans="3:5" s="19" customFormat="1">
      <c r="C254" s="42"/>
      <c r="E254" s="14"/>
    </row>
    <row r="255" spans="3:5" s="19" customFormat="1">
      <c r="C255" s="42"/>
      <c r="E255" s="14"/>
    </row>
    <row r="256" spans="3:5" s="19" customFormat="1">
      <c r="C256" s="42"/>
      <c r="E256" s="14"/>
    </row>
    <row r="257" spans="3:5" s="19" customFormat="1">
      <c r="C257" s="42"/>
      <c r="E257" s="14"/>
    </row>
    <row r="258" spans="3:5" s="19" customFormat="1">
      <c r="C258" s="42"/>
      <c r="E258" s="14"/>
    </row>
    <row r="259" spans="3:5" s="19" customFormat="1">
      <c r="C259" s="42"/>
      <c r="E259" s="14"/>
    </row>
    <row r="260" spans="3:5" s="19" customFormat="1">
      <c r="C260" s="42"/>
      <c r="E260" s="14"/>
    </row>
    <row r="261" spans="3:5" s="19" customFormat="1">
      <c r="C261" s="42"/>
      <c r="E261" s="14"/>
    </row>
    <row r="262" spans="3:5" s="19" customFormat="1">
      <c r="C262" s="42"/>
      <c r="E262" s="14"/>
    </row>
    <row r="263" spans="3:5" s="19" customFormat="1">
      <c r="C263" s="42"/>
      <c r="E263" s="14"/>
    </row>
    <row r="264" spans="3:5" s="19" customFormat="1">
      <c r="C264" s="42"/>
      <c r="E264" s="14"/>
    </row>
    <row r="265" spans="3:5" s="19" customFormat="1">
      <c r="C265" s="42"/>
      <c r="E265" s="14"/>
    </row>
    <row r="266" spans="3:5" s="19" customFormat="1">
      <c r="C266" s="42"/>
      <c r="E266" s="14"/>
    </row>
    <row r="267" spans="3:5" s="19" customFormat="1">
      <c r="C267" s="42"/>
      <c r="E267" s="14"/>
    </row>
    <row r="268" spans="3:5" s="19" customFormat="1">
      <c r="C268" s="42"/>
      <c r="E268" s="14"/>
    </row>
    <row r="269" spans="3:5" s="19" customFormat="1">
      <c r="C269" s="42"/>
      <c r="E269" s="14"/>
    </row>
    <row r="270" spans="3:5" s="19" customFormat="1">
      <c r="C270" s="42"/>
      <c r="E270" s="14"/>
    </row>
    <row r="271" spans="3:5" s="19" customFormat="1">
      <c r="C271" s="42"/>
      <c r="E271" s="14"/>
    </row>
    <row r="272" spans="3:5" s="19" customFormat="1">
      <c r="C272" s="42"/>
      <c r="E272" s="14"/>
    </row>
    <row r="273" spans="3:5" s="19" customFormat="1">
      <c r="C273" s="42"/>
      <c r="E273" s="14"/>
    </row>
    <row r="274" spans="3:5" s="19" customFormat="1">
      <c r="C274" s="42"/>
      <c r="E274" s="14"/>
    </row>
  </sheetData>
  <mergeCells count="52">
    <mergeCell ref="B81:I88"/>
    <mergeCell ref="B80:I80"/>
    <mergeCell ref="B69:I69"/>
    <mergeCell ref="B70:I70"/>
    <mergeCell ref="E74:I75"/>
    <mergeCell ref="B76:I76"/>
    <mergeCell ref="B77:I78"/>
    <mergeCell ref="B79:I79"/>
    <mergeCell ref="B64:I64"/>
    <mergeCell ref="B36:I36"/>
    <mergeCell ref="E41:I41"/>
    <mergeCell ref="B43:I43"/>
    <mergeCell ref="B45:I45"/>
    <mergeCell ref="E40:I40"/>
    <mergeCell ref="B50:I50"/>
    <mergeCell ref="B51:I51"/>
    <mergeCell ref="B56:I56"/>
    <mergeCell ref="B57:I57"/>
    <mergeCell ref="B63:I63"/>
    <mergeCell ref="E58:I58"/>
    <mergeCell ref="F8:F9"/>
    <mergeCell ref="G8:G9"/>
    <mergeCell ref="H8:H9"/>
    <mergeCell ref="B35:I35"/>
    <mergeCell ref="I8:I9"/>
    <mergeCell ref="B10:I10"/>
    <mergeCell ref="B11:I11"/>
    <mergeCell ref="E12:I12"/>
    <mergeCell ref="B16:I16"/>
    <mergeCell ref="B17:I17"/>
    <mergeCell ref="B23:I23"/>
    <mergeCell ref="B24:I24"/>
    <mergeCell ref="B29:I29"/>
    <mergeCell ref="B30:I30"/>
    <mergeCell ref="E26:I26"/>
    <mergeCell ref="C8:C9"/>
    <mergeCell ref="B89:I89"/>
    <mergeCell ref="B5:D5"/>
    <mergeCell ref="E5:F5"/>
    <mergeCell ref="H5:I5"/>
    <mergeCell ref="B2:I2"/>
    <mergeCell ref="B3:I3"/>
    <mergeCell ref="B4:D4"/>
    <mergeCell ref="E4:F4"/>
    <mergeCell ref="H4:I4"/>
    <mergeCell ref="B6:D6"/>
    <mergeCell ref="E6:F6"/>
    <mergeCell ref="H6:I6"/>
    <mergeCell ref="B7:I7"/>
    <mergeCell ref="B8:B9"/>
    <mergeCell ref="D8:D9"/>
    <mergeCell ref="E8:E9"/>
  </mergeCells>
  <printOptions horizontalCentered="1"/>
  <pageMargins left="0.19685039370078741" right="0.19685039370078741" top="0.39370078740157483" bottom="0.19685039370078741" header="0.31496062992125984" footer="0.31496062992125984"/>
  <pageSetup paperSize="9" scale="73" orientation="landscape" r:id="rId1"/>
  <rowBreaks count="2" manualBreakCount="2">
    <brk id="50" min="1" max="8" man="1"/>
    <brk id="66" min="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A35F5-BCE3-4F96-A08C-99BA54B7811A}">
  <dimension ref="A1:V217"/>
  <sheetViews>
    <sheetView topLeftCell="A73" zoomScale="85" zoomScaleNormal="85" workbookViewId="0">
      <selection activeCell="T93" sqref="T93"/>
    </sheetView>
  </sheetViews>
  <sheetFormatPr defaultColWidth="8.85546875" defaultRowHeight="15"/>
  <cols>
    <col min="1" max="1" width="1.42578125" style="19" customWidth="1"/>
    <col min="2" max="2" width="3.7109375" style="21" customWidth="1"/>
    <col min="3" max="4" width="4.7109375" style="21" customWidth="1"/>
    <col min="5" max="5" width="55.7109375" style="17" customWidth="1"/>
    <col min="6" max="6" width="55.7109375" style="21" customWidth="1"/>
    <col min="7" max="7" width="22.7109375" style="21" customWidth="1"/>
    <col min="8" max="8" width="20.7109375" style="21" customWidth="1"/>
    <col min="9" max="9" width="14.7109375" style="21" customWidth="1"/>
    <col min="10" max="10" width="4.5703125" style="19" customWidth="1"/>
    <col min="11" max="11" width="5.28515625" style="19" customWidth="1"/>
    <col min="12" max="22" width="8.85546875" style="19"/>
    <col min="23" max="16384" width="8.85546875" style="21"/>
  </cols>
  <sheetData>
    <row r="1" spans="1:22" s="19" customFormat="1" ht="7.15" customHeight="1" thickBot="1">
      <c r="E1" s="14"/>
    </row>
    <row r="2" spans="1:22" ht="45.75" thickBot="1">
      <c r="B2" s="74" t="s">
        <v>0</v>
      </c>
      <c r="C2" s="74"/>
      <c r="D2" s="74"/>
      <c r="E2" s="74"/>
      <c r="F2" s="74"/>
      <c r="G2" s="74"/>
      <c r="H2" s="74"/>
      <c r="I2" s="75"/>
    </row>
    <row r="3" spans="1:22" ht="5.0999999999999996" customHeight="1">
      <c r="B3" s="65"/>
      <c r="C3" s="65"/>
      <c r="D3" s="65"/>
      <c r="E3" s="65"/>
      <c r="F3" s="65"/>
      <c r="G3" s="65"/>
      <c r="H3" s="65"/>
      <c r="I3" s="65"/>
    </row>
    <row r="4" spans="1:22" s="1" customFormat="1" ht="30" customHeight="1">
      <c r="A4" s="20"/>
      <c r="B4" s="66" t="s">
        <v>1</v>
      </c>
      <c r="C4" s="66"/>
      <c r="D4" s="66"/>
      <c r="E4" s="67" t="str">
        <f>AnaPlan!E4</f>
        <v>2024 - 2025 Eğitim - Öğretim Yılı</v>
      </c>
      <c r="F4" s="67"/>
      <c r="G4" s="9" t="s">
        <v>2</v>
      </c>
      <c r="H4" s="67" t="str">
        <f>AnaPlan!H4</f>
        <v>Elektrik - Elektronik Teknolojisi</v>
      </c>
      <c r="I4" s="67"/>
      <c r="J4" s="20"/>
      <c r="K4" s="20"/>
      <c r="L4" s="20"/>
      <c r="M4" s="20"/>
      <c r="N4" s="20"/>
      <c r="O4" s="20"/>
      <c r="P4" s="20"/>
      <c r="Q4" s="20"/>
      <c r="R4" s="20"/>
      <c r="S4" s="20"/>
      <c r="T4" s="20"/>
      <c r="U4" s="20"/>
      <c r="V4" s="20"/>
    </row>
    <row r="5" spans="1:22" s="1" customFormat="1" ht="30" customHeight="1">
      <c r="A5" s="20"/>
      <c r="B5" s="66" t="s">
        <v>4</v>
      </c>
      <c r="C5" s="66"/>
      <c r="D5" s="66"/>
      <c r="E5" s="67" t="str">
        <f>AnaPlan!E5</f>
        <v>Simav Şehit Emre Üçkan Mesleki ve Teknik Anadolu Lisesi</v>
      </c>
      <c r="F5" s="67"/>
      <c r="G5" s="9" t="s">
        <v>5</v>
      </c>
      <c r="H5" s="67" t="str">
        <f>AnaPlan!H5</f>
        <v>Mehmet ÇAKMAK</v>
      </c>
      <c r="I5" s="67"/>
      <c r="J5" s="20"/>
      <c r="K5" s="20"/>
      <c r="L5" s="20"/>
      <c r="M5" s="20"/>
      <c r="N5" s="20"/>
      <c r="O5" s="20"/>
      <c r="P5" s="20"/>
      <c r="Q5" s="20"/>
      <c r="R5" s="20"/>
      <c r="S5" s="20"/>
      <c r="T5" s="20"/>
      <c r="U5" s="20"/>
      <c r="V5" s="20"/>
    </row>
    <row r="6" spans="1:22" s="1" customFormat="1" ht="30" customHeight="1">
      <c r="A6" s="20"/>
      <c r="B6" s="66" t="s">
        <v>6</v>
      </c>
      <c r="C6" s="66"/>
      <c r="D6" s="66"/>
      <c r="E6" s="76" t="s">
        <v>369</v>
      </c>
      <c r="F6" s="76"/>
      <c r="G6" s="9" t="s">
        <v>7</v>
      </c>
      <c r="H6" s="67" t="s">
        <v>861</v>
      </c>
      <c r="I6" s="67"/>
      <c r="J6" s="20"/>
      <c r="K6" s="20"/>
      <c r="L6" s="20"/>
      <c r="M6" s="20"/>
      <c r="N6" s="20"/>
      <c r="O6" s="20"/>
      <c r="P6" s="20"/>
      <c r="Q6" s="20"/>
      <c r="R6" s="20"/>
      <c r="S6" s="20"/>
      <c r="T6" s="20"/>
      <c r="U6" s="20"/>
      <c r="V6" s="20"/>
    </row>
    <row r="7" spans="1:22" ht="15" customHeight="1">
      <c r="B7" s="65"/>
      <c r="C7" s="65"/>
      <c r="D7" s="65"/>
      <c r="E7" s="65"/>
      <c r="F7" s="65"/>
      <c r="G7" s="65"/>
      <c r="H7" s="65"/>
      <c r="I7" s="65"/>
    </row>
    <row r="8" spans="1:22" s="3" customFormat="1" ht="15.75" customHeight="1">
      <c r="A8" s="2"/>
      <c r="B8" s="77" t="s">
        <v>13</v>
      </c>
      <c r="C8" s="77" t="s">
        <v>629</v>
      </c>
      <c r="D8" s="77" t="s">
        <v>37</v>
      </c>
      <c r="E8" s="79" t="s">
        <v>8</v>
      </c>
      <c r="F8" s="79" t="s">
        <v>9</v>
      </c>
      <c r="G8" s="79" t="s">
        <v>10</v>
      </c>
      <c r="H8" s="79" t="s">
        <v>11</v>
      </c>
      <c r="I8" s="79" t="s">
        <v>12</v>
      </c>
      <c r="J8" s="2"/>
      <c r="K8" s="2"/>
      <c r="L8" s="2"/>
      <c r="M8" s="2"/>
      <c r="N8" s="2"/>
      <c r="O8" s="2"/>
      <c r="P8" s="2"/>
      <c r="Q8" s="2"/>
      <c r="R8" s="2"/>
      <c r="S8" s="2"/>
      <c r="T8" s="2"/>
      <c r="U8" s="2"/>
      <c r="V8" s="2"/>
    </row>
    <row r="9" spans="1:22" s="3" customFormat="1" ht="32.450000000000003" customHeight="1">
      <c r="A9" s="2"/>
      <c r="B9" s="78"/>
      <c r="C9" s="78"/>
      <c r="D9" s="78"/>
      <c r="E9" s="79"/>
      <c r="F9" s="79"/>
      <c r="G9" s="79"/>
      <c r="H9" s="79"/>
      <c r="I9" s="79"/>
      <c r="J9" s="2"/>
      <c r="K9" s="2"/>
      <c r="L9" s="2"/>
      <c r="M9" s="2"/>
      <c r="N9" s="2"/>
      <c r="O9" s="2"/>
      <c r="P9" s="2"/>
      <c r="Q9" s="2"/>
      <c r="R9" s="2"/>
      <c r="S9" s="2"/>
      <c r="T9" s="2"/>
      <c r="U9" s="2"/>
      <c r="V9" s="2"/>
    </row>
    <row r="10" spans="1:22" ht="5.0999999999999996" customHeight="1">
      <c r="B10" s="81"/>
      <c r="C10" s="81"/>
      <c r="D10" s="81"/>
      <c r="E10" s="81"/>
      <c r="F10" s="81"/>
      <c r="G10" s="81"/>
      <c r="H10" s="81"/>
      <c r="I10" s="81"/>
    </row>
    <row r="11" spans="1:22" ht="23.45" customHeight="1">
      <c r="B11" s="82" t="s">
        <v>14</v>
      </c>
      <c r="C11" s="82"/>
      <c r="D11" s="82"/>
      <c r="E11" s="82"/>
      <c r="F11" s="82"/>
      <c r="G11" s="82"/>
      <c r="H11" s="82"/>
      <c r="I11" s="82"/>
    </row>
    <row r="12" spans="1:22" ht="24" customHeight="1">
      <c r="B12" s="4"/>
      <c r="C12" s="4"/>
      <c r="D12" s="5"/>
      <c r="E12" s="83" t="s">
        <v>767</v>
      </c>
      <c r="F12" s="83"/>
      <c r="G12" s="83"/>
      <c r="H12" s="83"/>
      <c r="I12" s="83"/>
    </row>
    <row r="13" spans="1:22" ht="60">
      <c r="B13" s="6">
        <v>1</v>
      </c>
      <c r="C13" s="46" t="str">
        <f>CONCATENATE(LEFT(DAY(CT!D7),2),"-",LEFT(DAY(CT!H7),2)," Eylül")</f>
        <v>9-13 Eylül</v>
      </c>
      <c r="D13" s="7">
        <v>2</v>
      </c>
      <c r="E13" s="15" t="s">
        <v>783</v>
      </c>
      <c r="F13" s="15" t="s">
        <v>374</v>
      </c>
      <c r="G13" s="18" t="s">
        <v>15</v>
      </c>
      <c r="H13" s="18" t="s">
        <v>30</v>
      </c>
      <c r="I13" s="8" t="s">
        <v>16</v>
      </c>
    </row>
    <row r="14" spans="1:22" ht="60">
      <c r="B14" s="6">
        <v>2</v>
      </c>
      <c r="C14" s="46" t="str">
        <f>CONCATENATE(LEFT(DAY(CT!D8),2),"-",LEFT(DAY(CT!H8),2)," Eylül")</f>
        <v>16-20 Eylül</v>
      </c>
      <c r="D14" s="7">
        <f>$D$13</f>
        <v>2</v>
      </c>
      <c r="E14" s="15" t="s">
        <v>375</v>
      </c>
      <c r="F14" s="15" t="s">
        <v>376</v>
      </c>
      <c r="G14" s="18" t="s">
        <v>15</v>
      </c>
      <c r="H14" s="18" t="s">
        <v>30</v>
      </c>
      <c r="I14" s="8" t="s">
        <v>38</v>
      </c>
    </row>
    <row r="15" spans="1:22" ht="60">
      <c r="B15" s="6">
        <v>3</v>
      </c>
      <c r="C15" s="46" t="str">
        <f>CONCATENATE(LEFT(DAY(CT!D9),2),"-",LEFT(DAY(CT!H9),2)," Eylül")</f>
        <v>23-27 Eylül</v>
      </c>
      <c r="D15" s="7">
        <f>$D$13</f>
        <v>2</v>
      </c>
      <c r="E15" s="15" t="s">
        <v>433</v>
      </c>
      <c r="F15" s="15" t="s">
        <v>434</v>
      </c>
      <c r="G15" s="18" t="s">
        <v>15</v>
      </c>
      <c r="H15" s="18" t="s">
        <v>30</v>
      </c>
      <c r="I15" s="8"/>
    </row>
    <row r="16" spans="1:22" ht="5.0999999999999996" customHeight="1">
      <c r="B16" s="80"/>
      <c r="C16" s="80"/>
      <c r="D16" s="80"/>
      <c r="E16" s="80"/>
      <c r="F16" s="80"/>
      <c r="G16" s="80"/>
      <c r="H16" s="80"/>
      <c r="I16" s="80"/>
    </row>
    <row r="17" spans="2:9" ht="22.15" customHeight="1">
      <c r="B17" s="84" t="s">
        <v>17</v>
      </c>
      <c r="C17" s="84"/>
      <c r="D17" s="84"/>
      <c r="E17" s="84"/>
      <c r="F17" s="84"/>
      <c r="G17" s="84"/>
      <c r="H17" s="84"/>
      <c r="I17" s="84"/>
    </row>
    <row r="18" spans="2:9" ht="60">
      <c r="B18" s="6">
        <v>4</v>
      </c>
      <c r="C18" s="46" t="str">
        <f>CONCATENATE(LEFT(DAY(CT!D13),2),"-",LEFT(DAY(CT!H13),2)," Ekim")</f>
        <v>30-4 Ekim</v>
      </c>
      <c r="D18" s="7">
        <f>$D$13</f>
        <v>2</v>
      </c>
      <c r="E18" s="15" t="s">
        <v>433</v>
      </c>
      <c r="F18" s="15" t="s">
        <v>435</v>
      </c>
      <c r="G18" s="18" t="s">
        <v>15</v>
      </c>
      <c r="H18" s="18" t="s">
        <v>30</v>
      </c>
      <c r="I18" s="8"/>
    </row>
    <row r="19" spans="2:9" ht="60">
      <c r="B19" s="6">
        <v>5</v>
      </c>
      <c r="C19" s="46" t="str">
        <f>CONCATENATE(LEFT(DAY(CT!D14),2),"-",LEFT(DAY(CT!H14),2)," Ekim")</f>
        <v>7-11 Ekim</v>
      </c>
      <c r="D19" s="7">
        <f>$D$13</f>
        <v>2</v>
      </c>
      <c r="E19" s="18" t="s">
        <v>436</v>
      </c>
      <c r="F19" s="18" t="s">
        <v>437</v>
      </c>
      <c r="G19" s="18" t="s">
        <v>15</v>
      </c>
      <c r="H19" s="18" t="s">
        <v>30</v>
      </c>
      <c r="I19" s="8" t="s">
        <v>39</v>
      </c>
    </row>
    <row r="20" spans="2:9" ht="60">
      <c r="B20" s="6">
        <v>6</v>
      </c>
      <c r="C20" s="46" t="str">
        <f>CONCATENATE(LEFT(DAY(CT!D15),2),"-",LEFT(DAY(CT!H15),2)," Ekim")</f>
        <v>14-18 Ekim</v>
      </c>
      <c r="D20" s="7">
        <f>$D$13</f>
        <v>2</v>
      </c>
      <c r="E20" s="18" t="s">
        <v>438</v>
      </c>
      <c r="F20" s="18" t="s">
        <v>439</v>
      </c>
      <c r="G20" s="18" t="s">
        <v>15</v>
      </c>
      <c r="H20" s="18" t="s">
        <v>30</v>
      </c>
      <c r="I20" s="8"/>
    </row>
    <row r="21" spans="2:9" ht="60">
      <c r="B21" s="6">
        <v>7</v>
      </c>
      <c r="C21" s="46" t="str">
        <f>CONCATENATE(LEFT(DAY(CT!D16),2),"-",LEFT(DAY(CT!H16),2)," Ekim")</f>
        <v>21-25 Ekim</v>
      </c>
      <c r="D21" s="7">
        <f>$D$13</f>
        <v>2</v>
      </c>
      <c r="E21" s="18" t="s">
        <v>440</v>
      </c>
      <c r="F21" s="18" t="s">
        <v>441</v>
      </c>
      <c r="G21" s="18" t="s">
        <v>15</v>
      </c>
      <c r="H21" s="18" t="s">
        <v>30</v>
      </c>
      <c r="I21" s="8"/>
    </row>
    <row r="22" spans="2:9" ht="60">
      <c r="B22" s="6">
        <v>8</v>
      </c>
      <c r="C22" s="46" t="str">
        <f>CONCATENATE(LEFT(DAY(CT!D17),2),"-",LEFT(DAY(CT!H17),2)," Kasım")</f>
        <v>28-1 Kasım</v>
      </c>
      <c r="D22" s="7">
        <f>$D$13</f>
        <v>2</v>
      </c>
      <c r="E22" s="18" t="s">
        <v>387</v>
      </c>
      <c r="F22" s="18" t="s">
        <v>442</v>
      </c>
      <c r="G22" s="18" t="s">
        <v>15</v>
      </c>
      <c r="H22" s="18" t="s">
        <v>30</v>
      </c>
      <c r="I22" s="8" t="s">
        <v>31</v>
      </c>
    </row>
    <row r="23" spans="2:9" ht="5.0999999999999996" customHeight="1">
      <c r="B23" s="80"/>
      <c r="C23" s="80"/>
      <c r="D23" s="80"/>
      <c r="E23" s="80"/>
      <c r="F23" s="80"/>
      <c r="G23" s="80"/>
      <c r="H23" s="80"/>
      <c r="I23" s="80"/>
    </row>
    <row r="24" spans="2:9" ht="20.25">
      <c r="B24" s="85" t="s">
        <v>18</v>
      </c>
      <c r="C24" s="85"/>
      <c r="D24" s="85"/>
      <c r="E24" s="85"/>
      <c r="F24" s="85"/>
      <c r="G24" s="85"/>
      <c r="H24" s="85"/>
      <c r="I24" s="85"/>
    </row>
    <row r="25" spans="2:9" ht="60">
      <c r="B25" s="6">
        <v>9</v>
      </c>
      <c r="C25" s="46" t="str">
        <f>CONCATENATE(LEFT(DAY(CT!D20),2),"-",LEFT(DAY(CT!H20),2)," Kasım")</f>
        <v>4-8 Kasım</v>
      </c>
      <c r="D25" s="7">
        <f>$D$13</f>
        <v>2</v>
      </c>
      <c r="E25" s="18" t="s">
        <v>443</v>
      </c>
      <c r="F25" s="10" t="s">
        <v>444</v>
      </c>
      <c r="G25" s="10" t="s">
        <v>15</v>
      </c>
      <c r="H25" s="18" t="s">
        <v>30</v>
      </c>
      <c r="I25" s="8" t="s">
        <v>54</v>
      </c>
    </row>
    <row r="26" spans="2:9" ht="24" customHeight="1">
      <c r="B26" s="4"/>
      <c r="C26" s="4"/>
      <c r="D26" s="5"/>
      <c r="E26" s="86" t="s">
        <v>777</v>
      </c>
      <c r="F26" s="86"/>
      <c r="G26" s="86"/>
      <c r="H26" s="86"/>
      <c r="I26" s="86"/>
    </row>
    <row r="27" spans="2:9" ht="73.900000000000006" customHeight="1">
      <c r="B27" s="6">
        <v>10</v>
      </c>
      <c r="C27" s="46" t="str">
        <f>CONCATENATE(LEFT(DAY(CT!D22),2),"-",LEFT(DAY(CT!H22),2)," Kasım")</f>
        <v>18-22 Kasım</v>
      </c>
      <c r="D27" s="7">
        <f>$D$13</f>
        <v>2</v>
      </c>
      <c r="E27" s="18" t="s">
        <v>445</v>
      </c>
      <c r="F27" s="10" t="s">
        <v>446</v>
      </c>
      <c r="G27" s="10" t="s">
        <v>15</v>
      </c>
      <c r="H27" s="18" t="s">
        <v>30</v>
      </c>
      <c r="I27" s="8" t="s">
        <v>32</v>
      </c>
    </row>
    <row r="28" spans="2:9" ht="69" customHeight="1">
      <c r="B28" s="6">
        <v>11</v>
      </c>
      <c r="C28" s="46" t="str">
        <f>CONCATENATE(LEFT(DAY(CT!D23),2),"-",LEFT(DAY(CT!H23),2)," Kasım")</f>
        <v>25-29 Kasım</v>
      </c>
      <c r="D28" s="7">
        <f>$D$13</f>
        <v>2</v>
      </c>
      <c r="E28" s="18" t="s">
        <v>447</v>
      </c>
      <c r="F28" s="10" t="s">
        <v>448</v>
      </c>
      <c r="G28" s="10" t="s">
        <v>15</v>
      </c>
      <c r="H28" s="18" t="s">
        <v>30</v>
      </c>
      <c r="I28" s="8" t="s">
        <v>53</v>
      </c>
    </row>
    <row r="29" spans="2:9" ht="5.0999999999999996" customHeight="1">
      <c r="B29" s="80"/>
      <c r="C29" s="80"/>
      <c r="D29" s="80"/>
      <c r="E29" s="80"/>
      <c r="F29" s="80"/>
      <c r="G29" s="80"/>
      <c r="H29" s="80"/>
      <c r="I29" s="80"/>
    </row>
    <row r="30" spans="2:9" ht="25.15" customHeight="1">
      <c r="B30" s="85" t="s">
        <v>19</v>
      </c>
      <c r="C30" s="85"/>
      <c r="D30" s="85"/>
      <c r="E30" s="85"/>
      <c r="F30" s="85"/>
      <c r="G30" s="85"/>
      <c r="H30" s="85"/>
      <c r="I30" s="85"/>
    </row>
    <row r="31" spans="2:9" ht="75">
      <c r="B31" s="6">
        <v>12</v>
      </c>
      <c r="C31" s="46" t="str">
        <f>CONCATENATE(LEFT(DAY(CT!D27),2),"-",LEFT(DAY(CT!H27),2)," Aralık")</f>
        <v>2-6 Aralık</v>
      </c>
      <c r="D31" s="7">
        <f>$D$13</f>
        <v>2</v>
      </c>
      <c r="E31" s="18" t="s">
        <v>449</v>
      </c>
      <c r="F31" s="10" t="s">
        <v>450</v>
      </c>
      <c r="G31" s="10" t="s">
        <v>15</v>
      </c>
      <c r="H31" s="18" t="s">
        <v>30</v>
      </c>
      <c r="I31" s="8" t="s">
        <v>40</v>
      </c>
    </row>
    <row r="32" spans="2:9" ht="60">
      <c r="B32" s="6">
        <v>13</v>
      </c>
      <c r="C32" s="46" t="str">
        <f>CONCATENATE(LEFT(DAY(CT!D28),2),"-",LEFT(DAY(CT!H28),2)," Aralık")</f>
        <v>9-13 Aralık</v>
      </c>
      <c r="D32" s="7">
        <f>$D$13</f>
        <v>2</v>
      </c>
      <c r="E32" s="18" t="s">
        <v>451</v>
      </c>
      <c r="F32" s="10" t="s">
        <v>452</v>
      </c>
      <c r="G32" s="10" t="s">
        <v>15</v>
      </c>
      <c r="H32" s="18" t="s">
        <v>30</v>
      </c>
      <c r="I32" s="8"/>
    </row>
    <row r="33" spans="2:9" ht="60">
      <c r="B33" s="6">
        <v>14</v>
      </c>
      <c r="C33" s="46" t="str">
        <f>CONCATENATE(LEFT(DAY(CT!D29),2),"-",LEFT(DAY(CT!H29),2)," Aralık")</f>
        <v>16-20 Aralık</v>
      </c>
      <c r="D33" s="7">
        <f>$D$13</f>
        <v>2</v>
      </c>
      <c r="E33" s="18" t="s">
        <v>453</v>
      </c>
      <c r="F33" s="10" t="s">
        <v>454</v>
      </c>
      <c r="G33" s="10" t="s">
        <v>15</v>
      </c>
      <c r="H33" s="18" t="s">
        <v>30</v>
      </c>
      <c r="I33" s="8" t="s">
        <v>41</v>
      </c>
    </row>
    <row r="34" spans="2:9" ht="60">
      <c r="B34" s="6">
        <v>15</v>
      </c>
      <c r="C34" s="46" t="str">
        <f>CONCATENATE(LEFT(DAY(CT!D30),2),"-",LEFT(DAY(CT!H30),2)," Aralık")</f>
        <v>23-27 Aralık</v>
      </c>
      <c r="D34" s="7">
        <f>$D$13</f>
        <v>2</v>
      </c>
      <c r="E34" s="18" t="s">
        <v>455</v>
      </c>
      <c r="F34" s="10" t="s">
        <v>456</v>
      </c>
      <c r="G34" s="10" t="s">
        <v>15</v>
      </c>
      <c r="H34" s="18" t="s">
        <v>30</v>
      </c>
      <c r="I34" s="8"/>
    </row>
    <row r="35" spans="2:9" ht="5.0999999999999996" customHeight="1">
      <c r="B35" s="80"/>
      <c r="C35" s="80"/>
      <c r="D35" s="80"/>
      <c r="E35" s="80"/>
      <c r="F35" s="80"/>
      <c r="G35" s="80"/>
      <c r="H35" s="80"/>
      <c r="I35" s="80"/>
    </row>
    <row r="36" spans="2:9" ht="28.15" customHeight="1">
      <c r="B36" s="85" t="s">
        <v>20</v>
      </c>
      <c r="C36" s="85"/>
      <c r="D36" s="85"/>
      <c r="E36" s="85"/>
      <c r="F36" s="85"/>
      <c r="G36" s="85"/>
      <c r="H36" s="85"/>
      <c r="I36" s="85"/>
    </row>
    <row r="37" spans="2:9" ht="60">
      <c r="B37" s="6">
        <v>16</v>
      </c>
      <c r="C37" s="46" t="str">
        <f>CONCATENATE(LEFT(DAY(CT!D34),2),"-",LEFT(DAY(CT!H34),2)," Ocak")</f>
        <v>30-3 Ocak</v>
      </c>
      <c r="D37" s="7">
        <f>$D$13</f>
        <v>2</v>
      </c>
      <c r="E37" s="18" t="s">
        <v>457</v>
      </c>
      <c r="F37" s="10" t="s">
        <v>458</v>
      </c>
      <c r="G37" s="10" t="s">
        <v>15</v>
      </c>
      <c r="H37" s="18" t="s">
        <v>30</v>
      </c>
      <c r="I37" s="8" t="s">
        <v>21</v>
      </c>
    </row>
    <row r="38" spans="2:9" ht="60">
      <c r="B38" s="6">
        <v>17</v>
      </c>
      <c r="C38" s="46" t="str">
        <f>CONCATENATE(LEFT(DAY(CT!D35),2),"-",LEFT(DAY(CT!H35),2)," Ocak")</f>
        <v>6-10 Ocak</v>
      </c>
      <c r="D38" s="7">
        <f>$D$13</f>
        <v>2</v>
      </c>
      <c r="E38" s="18" t="s">
        <v>459</v>
      </c>
      <c r="F38" s="10" t="s">
        <v>460</v>
      </c>
      <c r="G38" s="10" t="s">
        <v>15</v>
      </c>
      <c r="H38" s="18" t="s">
        <v>30</v>
      </c>
      <c r="I38" s="8" t="s">
        <v>42</v>
      </c>
    </row>
    <row r="39" spans="2:9" ht="60">
      <c r="B39" s="6">
        <v>18</v>
      </c>
      <c r="C39" s="46" t="str">
        <f>CONCATENATE(LEFT(DAY(CT!D36),2),"-",LEFT(DAY(CT!H36),2)," Ocak")</f>
        <v>13-17 Ocak</v>
      </c>
      <c r="D39" s="7">
        <f>$D$13</f>
        <v>2</v>
      </c>
      <c r="E39" s="18" t="s">
        <v>459</v>
      </c>
      <c r="F39" s="10" t="s">
        <v>461</v>
      </c>
      <c r="G39" s="10" t="s">
        <v>15</v>
      </c>
      <c r="H39" s="18" t="s">
        <v>30</v>
      </c>
      <c r="I39" s="8" t="s">
        <v>34</v>
      </c>
    </row>
    <row r="40" spans="2:9" ht="24" customHeight="1">
      <c r="B40" s="4"/>
      <c r="C40" s="4"/>
      <c r="D40" s="5"/>
      <c r="E40" s="83" t="s">
        <v>33</v>
      </c>
      <c r="F40" s="83"/>
      <c r="G40" s="83"/>
      <c r="H40" s="83"/>
      <c r="I40" s="83"/>
    </row>
    <row r="41" spans="2:9" ht="24" customHeight="1">
      <c r="B41" s="4"/>
      <c r="C41" s="4"/>
      <c r="D41" s="5"/>
      <c r="E41" s="83" t="s">
        <v>33</v>
      </c>
      <c r="F41" s="83"/>
      <c r="G41" s="83"/>
      <c r="H41" s="83"/>
      <c r="I41" s="83"/>
    </row>
    <row r="42" spans="2:9" ht="5.0999999999999996" customHeight="1" thickBot="1">
      <c r="B42" s="11"/>
      <c r="C42" s="11"/>
      <c r="D42" s="12"/>
      <c r="E42" s="16"/>
      <c r="F42" s="13"/>
      <c r="G42" s="13"/>
      <c r="H42" s="13"/>
      <c r="I42" s="13"/>
    </row>
    <row r="43" spans="2:9" ht="33.6" customHeight="1" thickBot="1">
      <c r="B43" s="87" t="s">
        <v>778</v>
      </c>
      <c r="C43" s="87"/>
      <c r="D43" s="87"/>
      <c r="E43" s="87"/>
      <c r="F43" s="87"/>
      <c r="G43" s="87"/>
      <c r="H43" s="87"/>
      <c r="I43" s="88"/>
    </row>
    <row r="44" spans="2:9" ht="5.0999999999999996" customHeight="1">
      <c r="B44" s="11"/>
      <c r="C44" s="11"/>
      <c r="D44" s="12"/>
      <c r="E44" s="16"/>
      <c r="F44" s="13"/>
      <c r="G44" s="13"/>
      <c r="H44" s="13"/>
      <c r="I44" s="13"/>
    </row>
    <row r="45" spans="2:9" ht="26.45" customHeight="1">
      <c r="B45" s="85" t="s">
        <v>22</v>
      </c>
      <c r="C45" s="85"/>
      <c r="D45" s="85"/>
      <c r="E45" s="85"/>
      <c r="F45" s="85"/>
      <c r="G45" s="85"/>
      <c r="H45" s="85"/>
      <c r="I45" s="85"/>
    </row>
    <row r="46" spans="2:9" ht="60">
      <c r="B46" s="6">
        <v>19</v>
      </c>
      <c r="C46" s="46" t="str">
        <f>CONCATENATE(LEFT(DAY(CT!L6),2),"-",LEFT(DAY(CT!P6),2)," Şubat")</f>
        <v>3-7 Şubat</v>
      </c>
      <c r="D46" s="7">
        <f>$D$13</f>
        <v>2</v>
      </c>
      <c r="E46" s="18" t="s">
        <v>462</v>
      </c>
      <c r="F46" s="10" t="s">
        <v>463</v>
      </c>
      <c r="G46" s="10" t="s">
        <v>15</v>
      </c>
      <c r="H46" s="18" t="s">
        <v>30</v>
      </c>
      <c r="I46" s="8" t="s">
        <v>23</v>
      </c>
    </row>
    <row r="47" spans="2:9" ht="60">
      <c r="B47" s="6">
        <v>20</v>
      </c>
      <c r="C47" s="46" t="str">
        <f>CONCATENATE(LEFT(DAY(CT!L7),2),"-",LEFT(DAY(CT!P7),2)," Şubat")</f>
        <v>10-14 Şubat</v>
      </c>
      <c r="D47" s="7">
        <f>$D$13</f>
        <v>2</v>
      </c>
      <c r="E47" s="18" t="s">
        <v>464</v>
      </c>
      <c r="F47" s="10" t="s">
        <v>465</v>
      </c>
      <c r="G47" s="10" t="s">
        <v>15</v>
      </c>
      <c r="H47" s="18" t="s">
        <v>30</v>
      </c>
      <c r="I47" s="8" t="s">
        <v>43</v>
      </c>
    </row>
    <row r="48" spans="2:9" ht="60">
      <c r="B48" s="6">
        <v>21</v>
      </c>
      <c r="C48" s="46" t="str">
        <f>CONCATENATE(LEFT(DAY(CT!L8),2),"-",LEFT(DAY(CT!P8),2)," Şubat")</f>
        <v>17-21 Şubat</v>
      </c>
      <c r="D48" s="7">
        <f>$D$13</f>
        <v>2</v>
      </c>
      <c r="E48" s="18" t="s">
        <v>462</v>
      </c>
      <c r="F48" s="10" t="s">
        <v>466</v>
      </c>
      <c r="G48" s="10" t="s">
        <v>15</v>
      </c>
      <c r="H48" s="18" t="s">
        <v>30</v>
      </c>
      <c r="I48" s="8"/>
    </row>
    <row r="49" spans="2:11" ht="60">
      <c r="B49" s="6">
        <v>22</v>
      </c>
      <c r="C49" s="46" t="str">
        <f>CONCATENATE(LEFT(DAY(CT!L9),2),"-",LEFT(DAY(CT!P9),2)," Mart")</f>
        <v>24-28 Mart</v>
      </c>
      <c r="D49" s="7">
        <f>$D$13</f>
        <v>2</v>
      </c>
      <c r="E49" s="18" t="s">
        <v>467</v>
      </c>
      <c r="F49" s="10" t="s">
        <v>468</v>
      </c>
      <c r="G49" s="10" t="s">
        <v>15</v>
      </c>
      <c r="H49" s="18" t="s">
        <v>30</v>
      </c>
      <c r="I49" s="8"/>
    </row>
    <row r="50" spans="2:11" ht="5.0999999999999996" customHeight="1">
      <c r="B50" s="89"/>
      <c r="C50" s="89"/>
      <c r="D50" s="89"/>
      <c r="E50" s="89"/>
      <c r="F50" s="89"/>
      <c r="G50" s="89"/>
      <c r="H50" s="89"/>
      <c r="I50" s="89"/>
    </row>
    <row r="51" spans="2:11" ht="26.45" customHeight="1">
      <c r="B51" s="85" t="s">
        <v>24</v>
      </c>
      <c r="C51" s="84"/>
      <c r="D51" s="84"/>
      <c r="E51" s="84"/>
      <c r="F51" s="84"/>
      <c r="G51" s="85"/>
      <c r="H51" s="85"/>
      <c r="I51" s="85"/>
    </row>
    <row r="52" spans="2:11" ht="60">
      <c r="B52" s="6">
        <v>23</v>
      </c>
      <c r="C52" s="46" t="str">
        <f>CONCATENATE(LEFT(DAY(CT!L13),2),"-",LEFT(DAY(CT!P13),2)," Mart")</f>
        <v>3-7 Mart</v>
      </c>
      <c r="D52" s="7">
        <f>$D$13</f>
        <v>2</v>
      </c>
      <c r="E52" s="18" t="s">
        <v>469</v>
      </c>
      <c r="F52" s="10" t="s">
        <v>470</v>
      </c>
      <c r="G52" s="10" t="s">
        <v>15</v>
      </c>
      <c r="H52" s="18" t="s">
        <v>30</v>
      </c>
      <c r="I52" s="8" t="s">
        <v>45</v>
      </c>
    </row>
    <row r="53" spans="2:11" ht="90">
      <c r="B53" s="6">
        <v>24</v>
      </c>
      <c r="C53" s="46" t="str">
        <f>CONCATENATE(LEFT(DAY(CT!L14),2),"-",LEFT(DAY(CT!P14),2)," Mart")</f>
        <v>10-14 Mart</v>
      </c>
      <c r="D53" s="7">
        <f>$D$13</f>
        <v>2</v>
      </c>
      <c r="E53" s="18" t="s">
        <v>471</v>
      </c>
      <c r="F53" s="10" t="s">
        <v>472</v>
      </c>
      <c r="G53" s="10" t="s">
        <v>15</v>
      </c>
      <c r="H53" s="18" t="s">
        <v>30</v>
      </c>
      <c r="I53" s="8" t="s">
        <v>44</v>
      </c>
    </row>
    <row r="54" spans="2:11" ht="60">
      <c r="B54" s="6">
        <v>25</v>
      </c>
      <c r="C54" s="46" t="str">
        <f>CONCATENATE(LEFT(DAY(CT!L15),2),"-",LEFT(DAY(CT!P15),2)," Mart")</f>
        <v>17-21 Mart</v>
      </c>
      <c r="D54" s="7">
        <f>$D$13</f>
        <v>2</v>
      </c>
      <c r="E54" s="18" t="s">
        <v>473</v>
      </c>
      <c r="F54" s="10" t="s">
        <v>474</v>
      </c>
      <c r="G54" s="10" t="s">
        <v>15</v>
      </c>
      <c r="H54" s="18" t="s">
        <v>30</v>
      </c>
      <c r="I54" s="8" t="s">
        <v>48</v>
      </c>
      <c r="K54" s="21"/>
    </row>
    <row r="55" spans="2:11" ht="60">
      <c r="B55" s="6">
        <v>26</v>
      </c>
      <c r="C55" s="46" t="str">
        <f>CONCATENATE(LEFT(DAY(CT!L16),2),"-",LEFT(DAY(CT!P16),2)," Mart")</f>
        <v>24-28 Mart</v>
      </c>
      <c r="D55" s="7">
        <f>$D$13</f>
        <v>2</v>
      </c>
      <c r="E55" s="18" t="s">
        <v>370</v>
      </c>
      <c r="F55" s="10" t="s">
        <v>475</v>
      </c>
      <c r="G55" s="10" t="s">
        <v>15</v>
      </c>
      <c r="H55" s="18" t="s">
        <v>30</v>
      </c>
      <c r="I55" s="8" t="s">
        <v>46</v>
      </c>
    </row>
    <row r="56" spans="2:11" ht="5.0999999999999996" customHeight="1">
      <c r="B56" s="89"/>
      <c r="C56" s="89"/>
      <c r="D56" s="89"/>
      <c r="E56" s="89"/>
      <c r="F56" s="89"/>
      <c r="G56" s="89"/>
      <c r="H56" s="89"/>
      <c r="I56" s="89"/>
    </row>
    <row r="57" spans="2:11" ht="27" customHeight="1">
      <c r="B57" s="84" t="s">
        <v>25</v>
      </c>
      <c r="C57" s="84"/>
      <c r="D57" s="84"/>
      <c r="E57" s="84"/>
      <c r="F57" s="84"/>
      <c r="G57" s="84"/>
      <c r="H57" s="84"/>
      <c r="I57" s="84"/>
    </row>
    <row r="58" spans="2:11" ht="27" customHeight="1">
      <c r="B58" s="4"/>
      <c r="C58" s="4"/>
      <c r="D58" s="5"/>
      <c r="E58" s="86" t="s">
        <v>779</v>
      </c>
      <c r="F58" s="86"/>
      <c r="G58" s="86"/>
      <c r="H58" s="86"/>
      <c r="I58" s="86"/>
    </row>
    <row r="59" spans="2:11" ht="60">
      <c r="B59" s="6">
        <v>27</v>
      </c>
      <c r="C59" s="46" t="str">
        <f>CONCATENATE(LEFT(DAY(CT!L21),2),"-",LEFT(DAY(CT!P21),2)," Nisan")</f>
        <v>7-11 Nisan</v>
      </c>
      <c r="D59" s="7">
        <f>$D$13</f>
        <v>2</v>
      </c>
      <c r="E59" s="18" t="s">
        <v>476</v>
      </c>
      <c r="F59" s="10" t="s">
        <v>477</v>
      </c>
      <c r="G59" s="10" t="s">
        <v>15</v>
      </c>
      <c r="H59" s="18" t="s">
        <v>30</v>
      </c>
      <c r="I59" s="8"/>
    </row>
    <row r="60" spans="2:11" ht="60">
      <c r="B60" s="6">
        <v>28</v>
      </c>
      <c r="C60" s="46" t="str">
        <f>CONCATENATE(LEFT(DAY(CT!L22),2),"-",LEFT(DAY(CT!P22),2)," Nisan")</f>
        <v>14-18 Nisan</v>
      </c>
      <c r="D60" s="7">
        <f>$D$13</f>
        <v>2</v>
      </c>
      <c r="E60" s="18" t="s">
        <v>478</v>
      </c>
      <c r="F60" s="10" t="s">
        <v>479</v>
      </c>
      <c r="G60" s="10" t="s">
        <v>15</v>
      </c>
      <c r="H60" s="18" t="s">
        <v>30</v>
      </c>
      <c r="I60" s="8" t="s">
        <v>26</v>
      </c>
    </row>
    <row r="61" spans="2:11" ht="60">
      <c r="B61" s="6">
        <v>29</v>
      </c>
      <c r="C61" s="46" t="str">
        <f>CONCATENATE(LEFT(DAY(CT!L23),2),"-",LEFT(DAY(CT!P23),2)," Nisan")</f>
        <v>21-25 Nisan</v>
      </c>
      <c r="D61" s="7">
        <f>$D$13</f>
        <v>2</v>
      </c>
      <c r="E61" s="18" t="s">
        <v>480</v>
      </c>
      <c r="F61" s="10" t="s">
        <v>481</v>
      </c>
      <c r="G61" s="10" t="s">
        <v>15</v>
      </c>
      <c r="H61" s="18" t="s">
        <v>30</v>
      </c>
      <c r="I61" s="8" t="s">
        <v>35</v>
      </c>
    </row>
    <row r="62" spans="2:11" ht="60">
      <c r="B62" s="6">
        <v>30</v>
      </c>
      <c r="C62" s="46" t="str">
        <f>CONCATENATE(LEFT(DAY(CT!L24),2),"-",LEFT(DAY(CT!P24),2)," Nisan")</f>
        <v>28-2 Nisan</v>
      </c>
      <c r="D62" s="7">
        <f>$D$13</f>
        <v>2</v>
      </c>
      <c r="E62" s="18" t="s">
        <v>482</v>
      </c>
      <c r="F62" s="10" t="s">
        <v>483</v>
      </c>
      <c r="G62" s="10" t="s">
        <v>15</v>
      </c>
      <c r="H62" s="18" t="s">
        <v>30</v>
      </c>
      <c r="I62" s="8" t="s">
        <v>634</v>
      </c>
    </row>
    <row r="63" spans="2:11" ht="5.0999999999999996" customHeight="1">
      <c r="B63" s="89"/>
      <c r="C63" s="89"/>
      <c r="D63" s="89"/>
      <c r="E63" s="89"/>
      <c r="F63" s="89"/>
      <c r="G63" s="89"/>
      <c r="H63" s="89"/>
      <c r="I63" s="89"/>
    </row>
    <row r="64" spans="2:11" ht="28.9" customHeight="1">
      <c r="B64" s="85" t="s">
        <v>27</v>
      </c>
      <c r="C64" s="85"/>
      <c r="D64" s="85"/>
      <c r="E64" s="85"/>
      <c r="F64" s="85"/>
      <c r="G64" s="85"/>
      <c r="H64" s="85"/>
      <c r="I64" s="85"/>
    </row>
    <row r="65" spans="2:9" ht="60">
      <c r="B65" s="6">
        <v>31</v>
      </c>
      <c r="C65" s="46" t="str">
        <f>CONCATENATE(LEFT(DAY(CT!L27),2),"-",LEFT(DAY(CT!P27),2)," Mayıs")</f>
        <v>5-9 Mayıs</v>
      </c>
      <c r="D65" s="7">
        <f>$D$13</f>
        <v>2</v>
      </c>
      <c r="E65" s="18" t="s">
        <v>484</v>
      </c>
      <c r="F65" s="10" t="s">
        <v>485</v>
      </c>
      <c r="G65" s="10" t="s">
        <v>15</v>
      </c>
      <c r="H65" s="18" t="s">
        <v>30</v>
      </c>
      <c r="I65" s="8"/>
    </row>
    <row r="66" spans="2:9" ht="60">
      <c r="B66" s="6">
        <v>32</v>
      </c>
      <c r="C66" s="46" t="str">
        <f>CONCATENATE(LEFT(DAY(CT!L28),2),"-",LEFT(DAY(CT!P28),2)," Mayıs")</f>
        <v>12-16 Mayıs</v>
      </c>
      <c r="D66" s="7">
        <f>$D$13</f>
        <v>2</v>
      </c>
      <c r="E66" s="18" t="s">
        <v>486</v>
      </c>
      <c r="F66" s="10" t="s">
        <v>487</v>
      </c>
      <c r="G66" s="10" t="s">
        <v>15</v>
      </c>
      <c r="H66" s="18" t="s">
        <v>30</v>
      </c>
      <c r="I66" s="8"/>
    </row>
    <row r="67" spans="2:9" ht="60">
      <c r="B67" s="6">
        <v>33</v>
      </c>
      <c r="C67" s="46" t="str">
        <f>CONCATENATE(LEFT(DAY(CT!L29),2),"-",LEFT(DAY(CT!P29),2)," Mayıs")</f>
        <v>19-23 Mayıs</v>
      </c>
      <c r="D67" s="7">
        <f>$D$13</f>
        <v>2</v>
      </c>
      <c r="E67" s="18" t="s">
        <v>488</v>
      </c>
      <c r="F67" s="10" t="s">
        <v>489</v>
      </c>
      <c r="G67" s="10" t="s">
        <v>15</v>
      </c>
      <c r="H67" s="18" t="s">
        <v>30</v>
      </c>
      <c r="I67" s="8" t="s">
        <v>36</v>
      </c>
    </row>
    <row r="68" spans="2:9" ht="60">
      <c r="B68" s="6">
        <v>34</v>
      </c>
      <c r="C68" s="46" t="str">
        <f>CONCATENATE(LEFT(DAY(CT!L30),2),"-",LEFT(DAY(CT!P30),2)," Mayıs")</f>
        <v>26-30 Mayıs</v>
      </c>
      <c r="D68" s="7">
        <f>$D$13</f>
        <v>2</v>
      </c>
      <c r="E68" s="18" t="s">
        <v>490</v>
      </c>
      <c r="F68" s="10" t="s">
        <v>491</v>
      </c>
      <c r="G68" s="10" t="s">
        <v>15</v>
      </c>
      <c r="H68" s="18" t="s">
        <v>30</v>
      </c>
      <c r="I68" s="8" t="s">
        <v>21</v>
      </c>
    </row>
    <row r="69" spans="2:9" ht="5.0999999999999996" customHeight="1">
      <c r="B69" s="89"/>
      <c r="C69" s="89"/>
      <c r="D69" s="89"/>
      <c r="E69" s="89"/>
      <c r="F69" s="89"/>
      <c r="G69" s="89"/>
      <c r="H69" s="89"/>
      <c r="I69" s="89"/>
    </row>
    <row r="70" spans="2:9" ht="27.6" customHeight="1">
      <c r="B70" s="85" t="s">
        <v>28</v>
      </c>
      <c r="C70" s="85"/>
      <c r="D70" s="85"/>
      <c r="E70" s="85"/>
      <c r="F70" s="85"/>
      <c r="G70" s="85"/>
      <c r="H70" s="85"/>
      <c r="I70" s="85"/>
    </row>
    <row r="71" spans="2:9" ht="60">
      <c r="B71" s="6">
        <v>35</v>
      </c>
      <c r="C71" s="46" t="str">
        <f>CONCATENATE(LEFT(DAY(CT!L34),2),"-",LEFT(DAY(CT!P34),2)," Haz.")</f>
        <v>2-6 Haz.</v>
      </c>
      <c r="D71" s="7">
        <f>$D$13</f>
        <v>2</v>
      </c>
      <c r="E71" s="18" t="s">
        <v>371</v>
      </c>
      <c r="F71" s="10" t="s">
        <v>492</v>
      </c>
      <c r="G71" s="10" t="s">
        <v>15</v>
      </c>
      <c r="H71" s="18" t="s">
        <v>30</v>
      </c>
      <c r="I71" s="8" t="s">
        <v>773</v>
      </c>
    </row>
    <row r="72" spans="2:9" ht="60">
      <c r="B72" s="6">
        <v>36</v>
      </c>
      <c r="C72" s="46" t="str">
        <f>CONCATENATE(LEFT(DAY(CT!L35),2),"-",LEFT(DAY(CT!P35),2)," Haz.")</f>
        <v>9-13 Haz.</v>
      </c>
      <c r="D72" s="7">
        <f>$D$13</f>
        <v>2</v>
      </c>
      <c r="E72" s="18" t="s">
        <v>493</v>
      </c>
      <c r="F72" s="10" t="s">
        <v>494</v>
      </c>
      <c r="G72" s="10" t="s">
        <v>15</v>
      </c>
      <c r="H72" s="18" t="s">
        <v>30</v>
      </c>
      <c r="I72" s="8" t="s">
        <v>773</v>
      </c>
    </row>
    <row r="73" spans="2:9" ht="60">
      <c r="B73" s="6">
        <v>37</v>
      </c>
      <c r="C73" s="46" t="str">
        <f>CONCATENATE(LEFT(DAY(CT!L36),2),"-",LEFT(DAY(CT!P36),2)," Haz.")</f>
        <v>16-20 Haz.</v>
      </c>
      <c r="D73" s="7">
        <f>$D$13</f>
        <v>2</v>
      </c>
      <c r="E73" s="18" t="s">
        <v>493</v>
      </c>
      <c r="F73" s="10" t="s">
        <v>494</v>
      </c>
      <c r="G73" s="10" t="s">
        <v>15</v>
      </c>
      <c r="H73" s="18" t="s">
        <v>30</v>
      </c>
      <c r="I73" s="8" t="s">
        <v>29</v>
      </c>
    </row>
    <row r="74" spans="2:9" ht="19.899999999999999" customHeight="1">
      <c r="B74" s="4"/>
      <c r="C74" s="4"/>
      <c r="D74" s="5"/>
      <c r="E74" s="83" t="s">
        <v>780</v>
      </c>
      <c r="F74" s="83"/>
      <c r="G74" s="83"/>
      <c r="H74" s="83"/>
      <c r="I74" s="83"/>
    </row>
    <row r="75" spans="2:9" ht="21.6" customHeight="1">
      <c r="B75" s="4"/>
      <c r="C75" s="4"/>
      <c r="D75" s="5"/>
      <c r="E75" s="83"/>
      <c r="F75" s="83"/>
      <c r="G75" s="83"/>
      <c r="H75" s="83"/>
      <c r="I75" s="83"/>
    </row>
    <row r="76" spans="2:9" ht="9.9499999999999993" customHeight="1">
      <c r="B76" s="80"/>
      <c r="C76" s="80"/>
      <c r="D76" s="80"/>
      <c r="E76" s="80"/>
      <c r="F76" s="80"/>
      <c r="G76" s="80"/>
      <c r="H76" s="80"/>
      <c r="I76" s="80"/>
    </row>
    <row r="77" spans="2:9">
      <c r="B77" s="100" t="s">
        <v>49</v>
      </c>
      <c r="C77" s="100"/>
      <c r="D77" s="100"/>
      <c r="E77" s="100"/>
      <c r="F77" s="100"/>
      <c r="G77" s="100"/>
      <c r="H77" s="100"/>
      <c r="I77" s="100"/>
    </row>
    <row r="78" spans="2:9" ht="16.149999999999999" customHeight="1">
      <c r="B78" s="100"/>
      <c r="C78" s="100"/>
      <c r="D78" s="100"/>
      <c r="E78" s="100"/>
      <c r="F78" s="100"/>
      <c r="G78" s="100"/>
      <c r="H78" s="100"/>
      <c r="I78" s="100"/>
    </row>
    <row r="79" spans="2:9" ht="9.9499999999999993" customHeight="1">
      <c r="B79" s="101"/>
      <c r="C79" s="101"/>
      <c r="D79" s="101"/>
      <c r="E79" s="101"/>
      <c r="F79" s="101"/>
      <c r="G79" s="101"/>
      <c r="H79" s="101"/>
      <c r="I79" s="101"/>
    </row>
    <row r="80" spans="2:9" ht="19.899999999999999" customHeight="1">
      <c r="B80" s="99" t="s">
        <v>50</v>
      </c>
      <c r="C80" s="99"/>
      <c r="D80" s="99"/>
      <c r="E80" s="99"/>
      <c r="F80" s="99"/>
      <c r="G80" s="99"/>
      <c r="H80" s="99"/>
      <c r="I80" s="99"/>
    </row>
    <row r="81" spans="2:9" ht="19.899999999999999" customHeight="1">
      <c r="B81" s="90"/>
      <c r="C81" s="91"/>
      <c r="D81" s="91"/>
      <c r="E81" s="91"/>
      <c r="F81" s="91"/>
      <c r="G81" s="91"/>
      <c r="H81" s="91"/>
      <c r="I81" s="92"/>
    </row>
    <row r="82" spans="2:9" ht="19.899999999999999" customHeight="1">
      <c r="B82" s="93"/>
      <c r="C82" s="94"/>
      <c r="D82" s="94"/>
      <c r="E82" s="94"/>
      <c r="F82" s="94"/>
      <c r="G82" s="94"/>
      <c r="H82" s="94"/>
      <c r="I82" s="95"/>
    </row>
    <row r="83" spans="2:9" ht="19.899999999999999" customHeight="1">
      <c r="B83" s="93"/>
      <c r="C83" s="94"/>
      <c r="D83" s="94"/>
      <c r="E83" s="94"/>
      <c r="F83" s="94"/>
      <c r="G83" s="94"/>
      <c r="H83" s="94"/>
      <c r="I83" s="95"/>
    </row>
    <row r="84" spans="2:9" ht="19.899999999999999" customHeight="1">
      <c r="B84" s="93"/>
      <c r="C84" s="94"/>
      <c r="D84" s="94"/>
      <c r="E84" s="94"/>
      <c r="F84" s="94"/>
      <c r="G84" s="94"/>
      <c r="H84" s="94"/>
      <c r="I84" s="95"/>
    </row>
    <row r="85" spans="2:9" ht="19.899999999999999" customHeight="1">
      <c r="B85" s="93"/>
      <c r="C85" s="94"/>
      <c r="D85" s="94"/>
      <c r="E85" s="94"/>
      <c r="F85" s="94"/>
      <c r="G85" s="94"/>
      <c r="H85" s="94"/>
      <c r="I85" s="95"/>
    </row>
    <row r="86" spans="2:9" ht="19.899999999999999" customHeight="1">
      <c r="B86" s="93"/>
      <c r="C86" s="94"/>
      <c r="D86" s="94"/>
      <c r="E86" s="94"/>
      <c r="F86" s="94"/>
      <c r="G86" s="94"/>
      <c r="H86" s="94"/>
      <c r="I86" s="95"/>
    </row>
    <row r="87" spans="2:9" ht="19.899999999999999" customHeight="1">
      <c r="B87" s="93"/>
      <c r="C87" s="94"/>
      <c r="D87" s="94"/>
      <c r="E87" s="94"/>
      <c r="F87" s="94"/>
      <c r="G87" s="94"/>
      <c r="H87" s="94"/>
      <c r="I87" s="95"/>
    </row>
    <row r="88" spans="2:9" ht="15" customHeight="1">
      <c r="B88" s="96"/>
      <c r="C88" s="97"/>
      <c r="D88" s="97"/>
      <c r="E88" s="97"/>
      <c r="F88" s="97"/>
      <c r="G88" s="97"/>
      <c r="H88" s="97"/>
      <c r="I88" s="98"/>
    </row>
    <row r="89" spans="2:9" ht="110.1" customHeight="1">
      <c r="B89" s="71" t="s">
        <v>862</v>
      </c>
      <c r="C89" s="72"/>
      <c r="D89" s="72"/>
      <c r="E89" s="72"/>
      <c r="F89" s="72"/>
      <c r="G89" s="72"/>
      <c r="H89" s="72"/>
      <c r="I89" s="73"/>
    </row>
    <row r="90" spans="2:9" s="19" customFormat="1">
      <c r="C90" s="42"/>
      <c r="E90" s="14"/>
    </row>
    <row r="91" spans="2:9" s="19" customFormat="1">
      <c r="E91" s="14"/>
    </row>
    <row r="92" spans="2:9" s="19" customFormat="1">
      <c r="E92" s="14"/>
    </row>
    <row r="93" spans="2:9" s="19" customFormat="1">
      <c r="E93" s="14"/>
    </row>
    <row r="94" spans="2:9" s="19" customFormat="1">
      <c r="E94" s="14"/>
    </row>
    <row r="95" spans="2:9" s="19" customFormat="1">
      <c r="E95" s="14"/>
    </row>
    <row r="96" spans="2:9" s="19" customFormat="1">
      <c r="E96" s="14"/>
    </row>
    <row r="97" spans="5:5" s="19" customFormat="1">
      <c r="E97" s="14"/>
    </row>
    <row r="98" spans="5:5" s="19" customFormat="1">
      <c r="E98" s="14"/>
    </row>
    <row r="99" spans="5:5" s="19" customFormat="1">
      <c r="E99" s="14"/>
    </row>
    <row r="100" spans="5:5" s="19" customFormat="1">
      <c r="E100" s="14"/>
    </row>
    <row r="101" spans="5:5" s="19" customFormat="1">
      <c r="E101" s="14"/>
    </row>
    <row r="102" spans="5:5" s="19" customFormat="1">
      <c r="E102" s="14"/>
    </row>
    <row r="103" spans="5:5" s="19" customFormat="1">
      <c r="E103" s="14"/>
    </row>
    <row r="104" spans="5:5" s="19" customFormat="1">
      <c r="E104" s="14"/>
    </row>
    <row r="105" spans="5:5" s="19" customFormat="1">
      <c r="E105" s="14"/>
    </row>
    <row r="106" spans="5:5" s="19" customFormat="1">
      <c r="E106" s="14"/>
    </row>
    <row r="107" spans="5:5" s="19" customFormat="1">
      <c r="E107" s="14"/>
    </row>
    <row r="108" spans="5:5" s="19" customFormat="1">
      <c r="E108" s="14"/>
    </row>
    <row r="109" spans="5:5" s="19" customFormat="1">
      <c r="E109" s="14"/>
    </row>
    <row r="110" spans="5:5" s="19" customFormat="1">
      <c r="E110" s="14"/>
    </row>
    <row r="111" spans="5:5" s="19" customFormat="1">
      <c r="E111" s="14"/>
    </row>
    <row r="112" spans="5:5" s="19" customFormat="1">
      <c r="E112" s="14"/>
    </row>
    <row r="113" spans="5:5" s="19" customFormat="1">
      <c r="E113" s="14"/>
    </row>
    <row r="114" spans="5:5" s="19" customFormat="1">
      <c r="E114" s="14"/>
    </row>
    <row r="115" spans="5:5" s="19" customFormat="1">
      <c r="E115" s="14"/>
    </row>
    <row r="116" spans="5:5" s="19" customFormat="1">
      <c r="E116" s="14"/>
    </row>
    <row r="117" spans="5:5" s="19" customFormat="1">
      <c r="E117" s="14"/>
    </row>
    <row r="118" spans="5:5" s="19" customFormat="1">
      <c r="E118" s="14"/>
    </row>
    <row r="119" spans="5:5" s="19" customFormat="1">
      <c r="E119" s="14"/>
    </row>
    <row r="120" spans="5:5" s="19" customFormat="1">
      <c r="E120" s="14"/>
    </row>
    <row r="121" spans="5:5" s="19" customFormat="1">
      <c r="E121" s="14"/>
    </row>
    <row r="122" spans="5:5" s="19" customFormat="1">
      <c r="E122" s="14"/>
    </row>
    <row r="123" spans="5:5" s="19" customFormat="1">
      <c r="E123" s="14"/>
    </row>
    <row r="124" spans="5:5" s="19" customFormat="1">
      <c r="E124" s="14"/>
    </row>
    <row r="125" spans="5:5" s="19" customFormat="1">
      <c r="E125" s="14"/>
    </row>
    <row r="126" spans="5:5" s="19" customFormat="1">
      <c r="E126" s="14"/>
    </row>
    <row r="127" spans="5:5" s="19" customFormat="1">
      <c r="E127" s="14"/>
    </row>
    <row r="128" spans="5:5" s="19" customFormat="1">
      <c r="E128" s="14"/>
    </row>
    <row r="129" spans="5:5" s="19" customFormat="1">
      <c r="E129" s="14"/>
    </row>
    <row r="130" spans="5:5" s="19" customFormat="1">
      <c r="E130" s="14"/>
    </row>
    <row r="131" spans="5:5" s="19" customFormat="1">
      <c r="E131" s="14"/>
    </row>
    <row r="132" spans="5:5" s="19" customFormat="1">
      <c r="E132" s="14"/>
    </row>
    <row r="133" spans="5:5" s="19" customFormat="1">
      <c r="E133" s="14"/>
    </row>
    <row r="134" spans="5:5" s="19" customFormat="1">
      <c r="E134" s="14"/>
    </row>
    <row r="135" spans="5:5" s="19" customFormat="1">
      <c r="E135" s="14"/>
    </row>
    <row r="136" spans="5:5" s="19" customFormat="1">
      <c r="E136" s="14"/>
    </row>
    <row r="137" spans="5:5" s="19" customFormat="1">
      <c r="E137" s="14"/>
    </row>
    <row r="138" spans="5:5" s="19" customFormat="1">
      <c r="E138" s="14"/>
    </row>
    <row r="139" spans="5:5" s="19" customFormat="1">
      <c r="E139" s="14"/>
    </row>
    <row r="140" spans="5:5" s="19" customFormat="1">
      <c r="E140" s="14"/>
    </row>
    <row r="141" spans="5:5" s="19" customFormat="1">
      <c r="E141" s="14"/>
    </row>
    <row r="142" spans="5:5" s="19" customFormat="1">
      <c r="E142" s="14"/>
    </row>
    <row r="143" spans="5:5" s="19" customFormat="1">
      <c r="E143" s="14"/>
    </row>
    <row r="144" spans="5:5" s="19" customFormat="1">
      <c r="E144" s="14"/>
    </row>
    <row r="145" spans="5:5" s="19" customFormat="1">
      <c r="E145" s="14"/>
    </row>
    <row r="146" spans="5:5" s="19" customFormat="1">
      <c r="E146" s="14"/>
    </row>
    <row r="147" spans="5:5" s="19" customFormat="1">
      <c r="E147" s="14"/>
    </row>
    <row r="148" spans="5:5" s="19" customFormat="1">
      <c r="E148" s="14"/>
    </row>
    <row r="149" spans="5:5" s="19" customFormat="1">
      <c r="E149" s="14"/>
    </row>
    <row r="150" spans="5:5" s="19" customFormat="1">
      <c r="E150" s="14"/>
    </row>
    <row r="151" spans="5:5" s="19" customFormat="1">
      <c r="E151" s="14"/>
    </row>
    <row r="152" spans="5:5" s="19" customFormat="1">
      <c r="E152" s="14"/>
    </row>
    <row r="153" spans="5:5" s="19" customFormat="1">
      <c r="E153" s="14"/>
    </row>
    <row r="154" spans="5:5" s="19" customFormat="1">
      <c r="E154" s="14"/>
    </row>
    <row r="155" spans="5:5" s="19" customFormat="1">
      <c r="E155" s="14"/>
    </row>
    <row r="156" spans="5:5" s="19" customFormat="1">
      <c r="E156" s="14"/>
    </row>
    <row r="157" spans="5:5" s="19" customFormat="1">
      <c r="E157" s="14"/>
    </row>
    <row r="158" spans="5:5" s="19" customFormat="1">
      <c r="E158" s="14"/>
    </row>
    <row r="159" spans="5:5" s="19" customFormat="1">
      <c r="E159" s="14"/>
    </row>
    <row r="160" spans="5:5" s="19" customFormat="1">
      <c r="E160" s="14"/>
    </row>
    <row r="161" spans="5:5" s="19" customFormat="1">
      <c r="E161" s="14"/>
    </row>
    <row r="162" spans="5:5" s="19" customFormat="1">
      <c r="E162" s="14"/>
    </row>
    <row r="163" spans="5:5" s="19" customFormat="1">
      <c r="E163" s="14"/>
    </row>
    <row r="164" spans="5:5" s="19" customFormat="1">
      <c r="E164" s="14"/>
    </row>
    <row r="165" spans="5:5" s="19" customFormat="1">
      <c r="E165" s="14"/>
    </row>
    <row r="166" spans="5:5" s="19" customFormat="1">
      <c r="E166" s="14"/>
    </row>
    <row r="167" spans="5:5" s="19" customFormat="1">
      <c r="E167" s="14"/>
    </row>
    <row r="168" spans="5:5" s="19" customFormat="1">
      <c r="E168" s="14"/>
    </row>
    <row r="169" spans="5:5" s="19" customFormat="1">
      <c r="E169" s="14"/>
    </row>
    <row r="170" spans="5:5" s="19" customFormat="1">
      <c r="E170" s="14"/>
    </row>
    <row r="171" spans="5:5" s="19" customFormat="1">
      <c r="E171" s="14"/>
    </row>
    <row r="172" spans="5:5" s="19" customFormat="1">
      <c r="E172" s="14"/>
    </row>
    <row r="173" spans="5:5" s="19" customFormat="1">
      <c r="E173" s="14"/>
    </row>
    <row r="174" spans="5:5" s="19" customFormat="1">
      <c r="E174" s="14"/>
    </row>
    <row r="175" spans="5:5" s="19" customFormat="1">
      <c r="E175" s="14"/>
    </row>
    <row r="176" spans="5:5" s="19" customFormat="1">
      <c r="E176" s="14"/>
    </row>
    <row r="177" spans="5:5" s="19" customFormat="1">
      <c r="E177" s="14"/>
    </row>
    <row r="178" spans="5:5" s="19" customFormat="1">
      <c r="E178" s="14"/>
    </row>
    <row r="179" spans="5:5" s="19" customFormat="1">
      <c r="E179" s="14"/>
    </row>
    <row r="180" spans="5:5" s="19" customFormat="1">
      <c r="E180" s="14"/>
    </row>
    <row r="181" spans="5:5" s="19" customFormat="1">
      <c r="E181" s="14"/>
    </row>
    <row r="182" spans="5:5" s="19" customFormat="1">
      <c r="E182" s="14"/>
    </row>
    <row r="183" spans="5:5" s="19" customFormat="1">
      <c r="E183" s="14"/>
    </row>
    <row r="184" spans="5:5" s="19" customFormat="1">
      <c r="E184" s="14"/>
    </row>
    <row r="185" spans="5:5" s="19" customFormat="1">
      <c r="E185" s="14"/>
    </row>
    <row r="186" spans="5:5" s="19" customFormat="1">
      <c r="E186" s="14"/>
    </row>
    <row r="187" spans="5:5" s="19" customFormat="1">
      <c r="E187" s="14"/>
    </row>
    <row r="188" spans="5:5" s="19" customFormat="1">
      <c r="E188" s="14"/>
    </row>
    <row r="189" spans="5:5" s="19" customFormat="1">
      <c r="E189" s="14"/>
    </row>
    <row r="190" spans="5:5" s="19" customFormat="1">
      <c r="E190" s="14"/>
    </row>
    <row r="191" spans="5:5" s="19" customFormat="1">
      <c r="E191" s="14"/>
    </row>
    <row r="192" spans="5:5" s="19" customFormat="1">
      <c r="E192" s="14"/>
    </row>
    <row r="193" spans="5:5" s="19" customFormat="1">
      <c r="E193" s="14"/>
    </row>
    <row r="194" spans="5:5" s="19" customFormat="1">
      <c r="E194" s="14"/>
    </row>
    <row r="195" spans="5:5" s="19" customFormat="1">
      <c r="E195" s="14"/>
    </row>
    <row r="196" spans="5:5" s="19" customFormat="1">
      <c r="E196" s="14"/>
    </row>
    <row r="197" spans="5:5" s="19" customFormat="1">
      <c r="E197" s="14"/>
    </row>
    <row r="198" spans="5:5" s="19" customFormat="1">
      <c r="E198" s="14"/>
    </row>
    <row r="199" spans="5:5" s="19" customFormat="1">
      <c r="E199" s="14"/>
    </row>
    <row r="200" spans="5:5" s="19" customFormat="1">
      <c r="E200" s="14"/>
    </row>
    <row r="201" spans="5:5" s="19" customFormat="1">
      <c r="E201" s="14"/>
    </row>
    <row r="202" spans="5:5" s="19" customFormat="1">
      <c r="E202" s="14"/>
    </row>
    <row r="203" spans="5:5" s="19" customFormat="1">
      <c r="E203" s="14"/>
    </row>
    <row r="204" spans="5:5" s="19" customFormat="1">
      <c r="E204" s="14"/>
    </row>
    <row r="205" spans="5:5" s="19" customFormat="1">
      <c r="E205" s="14"/>
    </row>
    <row r="206" spans="5:5" s="19" customFormat="1">
      <c r="E206" s="14"/>
    </row>
    <row r="207" spans="5:5" s="19" customFormat="1">
      <c r="E207" s="14"/>
    </row>
    <row r="208" spans="5:5" s="19" customFormat="1">
      <c r="E208" s="14"/>
    </row>
    <row r="209" spans="5:5" s="19" customFormat="1">
      <c r="E209" s="14"/>
    </row>
    <row r="210" spans="5:5" s="19" customFormat="1">
      <c r="E210" s="14"/>
    </row>
    <row r="211" spans="5:5" s="19" customFormat="1">
      <c r="E211" s="14"/>
    </row>
    <row r="212" spans="5:5" s="19" customFormat="1">
      <c r="E212" s="14"/>
    </row>
    <row r="213" spans="5:5" s="19" customFormat="1">
      <c r="E213" s="14"/>
    </row>
    <row r="214" spans="5:5" s="19" customFormat="1">
      <c r="E214" s="14"/>
    </row>
    <row r="215" spans="5:5" s="19" customFormat="1">
      <c r="E215" s="14"/>
    </row>
    <row r="216" spans="5:5" s="19" customFormat="1">
      <c r="E216" s="14"/>
    </row>
    <row r="217" spans="5:5" s="19" customFormat="1">
      <c r="E217" s="14"/>
    </row>
  </sheetData>
  <mergeCells count="52">
    <mergeCell ref="B80:I80"/>
    <mergeCell ref="B69:I69"/>
    <mergeCell ref="B70:I70"/>
    <mergeCell ref="E74:I75"/>
    <mergeCell ref="B76:I76"/>
    <mergeCell ref="B77:I78"/>
    <mergeCell ref="B79:I79"/>
    <mergeCell ref="B64:I64"/>
    <mergeCell ref="B36:I36"/>
    <mergeCell ref="E41:I41"/>
    <mergeCell ref="B43:I43"/>
    <mergeCell ref="B45:I45"/>
    <mergeCell ref="E40:I40"/>
    <mergeCell ref="B50:I50"/>
    <mergeCell ref="B51:I51"/>
    <mergeCell ref="B56:I56"/>
    <mergeCell ref="B57:I57"/>
    <mergeCell ref="B63:I63"/>
    <mergeCell ref="E58:I58"/>
    <mergeCell ref="B17:I17"/>
    <mergeCell ref="B23:I23"/>
    <mergeCell ref="B24:I24"/>
    <mergeCell ref="B29:I29"/>
    <mergeCell ref="B30:I30"/>
    <mergeCell ref="E26:I26"/>
    <mergeCell ref="I8:I9"/>
    <mergeCell ref="B10:I10"/>
    <mergeCell ref="B11:I11"/>
    <mergeCell ref="E12:I12"/>
    <mergeCell ref="B16:I16"/>
    <mergeCell ref="C8:C9"/>
    <mergeCell ref="B2:I2"/>
    <mergeCell ref="B3:I3"/>
    <mergeCell ref="B4:D4"/>
    <mergeCell ref="E4:F4"/>
    <mergeCell ref="H4:I4"/>
    <mergeCell ref="B81:I88"/>
    <mergeCell ref="B89:I89"/>
    <mergeCell ref="B5:D5"/>
    <mergeCell ref="E5:F5"/>
    <mergeCell ref="H5:I5"/>
    <mergeCell ref="B6:D6"/>
    <mergeCell ref="E6:F6"/>
    <mergeCell ref="H6:I6"/>
    <mergeCell ref="B7:I7"/>
    <mergeCell ref="B8:B9"/>
    <mergeCell ref="D8:D9"/>
    <mergeCell ref="E8:E9"/>
    <mergeCell ref="F8:F9"/>
    <mergeCell ref="G8:G9"/>
    <mergeCell ref="H8:H9"/>
    <mergeCell ref="B35:I35"/>
  </mergeCells>
  <printOptions horizontalCentered="1"/>
  <pageMargins left="0.19685039370078741" right="0.19685039370078741" top="0.39370078740157483" bottom="0.19685039370078741" header="0.31496062992125984" footer="0.31496062992125984"/>
  <pageSetup paperSize="9" scale="78" orientation="landscape" r:id="rId1"/>
  <rowBreaks count="1" manualBreakCount="1">
    <brk id="23" min="1"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77032-277C-40D2-8A91-0318D8F3F5A7}">
  <dimension ref="A1:V181"/>
  <sheetViews>
    <sheetView zoomScale="85" zoomScaleNormal="85" workbookViewId="0">
      <selection activeCell="N17" sqref="N17"/>
    </sheetView>
  </sheetViews>
  <sheetFormatPr defaultColWidth="8.85546875" defaultRowHeight="15"/>
  <cols>
    <col min="1" max="1" width="1.42578125" style="19" customWidth="1"/>
    <col min="2" max="2" width="3.7109375" style="21" customWidth="1"/>
    <col min="3" max="4" width="4.7109375" style="21" customWidth="1"/>
    <col min="5" max="5" width="55.7109375" style="17" customWidth="1"/>
    <col min="6" max="6" width="55.7109375" style="21" customWidth="1"/>
    <col min="7" max="7" width="22.7109375" style="21" customWidth="1"/>
    <col min="8" max="8" width="20.7109375" style="21" customWidth="1"/>
    <col min="9" max="9" width="14.7109375" style="21" customWidth="1"/>
    <col min="10" max="10" width="4.5703125" style="19" customWidth="1"/>
    <col min="11" max="11" width="5.28515625" style="19" customWidth="1"/>
    <col min="12" max="22" width="8.85546875" style="19"/>
    <col min="23" max="16384" width="8.85546875" style="21"/>
  </cols>
  <sheetData>
    <row r="1" spans="1:22" s="19" customFormat="1" ht="7.15" customHeight="1" thickBot="1">
      <c r="E1" s="14"/>
    </row>
    <row r="2" spans="1:22" ht="45.75" thickBot="1">
      <c r="B2" s="74" t="s">
        <v>0</v>
      </c>
      <c r="C2" s="74"/>
      <c r="D2" s="74"/>
      <c r="E2" s="74"/>
      <c r="F2" s="74"/>
      <c r="G2" s="74"/>
      <c r="H2" s="74"/>
      <c r="I2" s="75"/>
    </row>
    <row r="3" spans="1:22" ht="5.0999999999999996" customHeight="1">
      <c r="B3" s="65"/>
      <c r="C3" s="65"/>
      <c r="D3" s="65"/>
      <c r="E3" s="65"/>
      <c r="F3" s="65"/>
      <c r="G3" s="65"/>
      <c r="H3" s="65"/>
      <c r="I3" s="65"/>
    </row>
    <row r="4" spans="1:22" s="1" customFormat="1" ht="30" customHeight="1">
      <c r="A4" s="20"/>
      <c r="B4" s="66" t="s">
        <v>1</v>
      </c>
      <c r="C4" s="66"/>
      <c r="D4" s="66"/>
      <c r="E4" s="67" t="str">
        <f>AnaPlan!E4</f>
        <v>2024 - 2025 Eğitim - Öğretim Yılı</v>
      </c>
      <c r="F4" s="67"/>
      <c r="G4" s="9" t="s">
        <v>2</v>
      </c>
      <c r="H4" s="67" t="str">
        <f>AnaPlan!H4</f>
        <v>Elektrik - Elektronik Teknolojisi</v>
      </c>
      <c r="I4" s="67"/>
      <c r="J4" s="20"/>
      <c r="K4" s="20"/>
      <c r="L4" s="20"/>
      <c r="M4" s="20"/>
      <c r="N4" s="20"/>
      <c r="O4" s="20"/>
      <c r="P4" s="20"/>
      <c r="Q4" s="20"/>
      <c r="R4" s="20"/>
      <c r="S4" s="20"/>
      <c r="T4" s="20"/>
      <c r="U4" s="20"/>
      <c r="V4" s="20"/>
    </row>
    <row r="5" spans="1:22" s="1" customFormat="1" ht="30" customHeight="1">
      <c r="A5" s="20"/>
      <c r="B5" s="66" t="s">
        <v>4</v>
      </c>
      <c r="C5" s="66"/>
      <c r="D5" s="66"/>
      <c r="E5" s="67" t="str">
        <f>AnaPlan!E5</f>
        <v>Simav Şehit Emre Üçkan Mesleki ve Teknik Anadolu Lisesi</v>
      </c>
      <c r="F5" s="67"/>
      <c r="G5" s="9" t="s">
        <v>5</v>
      </c>
      <c r="H5" s="67" t="str">
        <f>AnaPlan!H5</f>
        <v>Mehmet ÇAKMAK</v>
      </c>
      <c r="I5" s="67"/>
      <c r="J5" s="20"/>
      <c r="K5" s="20"/>
      <c r="L5" s="20"/>
      <c r="M5" s="20"/>
      <c r="N5" s="20"/>
      <c r="O5" s="20"/>
      <c r="P5" s="20"/>
      <c r="Q5" s="20"/>
      <c r="R5" s="20"/>
      <c r="S5" s="20"/>
      <c r="T5" s="20"/>
      <c r="U5" s="20"/>
      <c r="V5" s="20"/>
    </row>
    <row r="6" spans="1:22" s="1" customFormat="1" ht="30" customHeight="1">
      <c r="A6" s="20"/>
      <c r="B6" s="66" t="s">
        <v>6</v>
      </c>
      <c r="C6" s="66"/>
      <c r="D6" s="66"/>
      <c r="E6" s="76" t="s">
        <v>372</v>
      </c>
      <c r="F6" s="76"/>
      <c r="G6" s="9" t="s">
        <v>7</v>
      </c>
      <c r="H6" s="67" t="s">
        <v>863</v>
      </c>
      <c r="I6" s="67"/>
      <c r="J6" s="20"/>
      <c r="K6" s="20"/>
      <c r="L6" s="20"/>
      <c r="M6" s="20"/>
      <c r="N6" s="20"/>
      <c r="O6" s="20"/>
      <c r="P6" s="20"/>
      <c r="Q6" s="20"/>
      <c r="R6" s="20"/>
      <c r="S6" s="20"/>
      <c r="T6" s="20"/>
      <c r="U6" s="20"/>
      <c r="V6" s="20"/>
    </row>
    <row r="7" spans="1:22" ht="15" customHeight="1">
      <c r="B7" s="65"/>
      <c r="C7" s="65"/>
      <c r="D7" s="65"/>
      <c r="E7" s="65"/>
      <c r="F7" s="65"/>
      <c r="G7" s="65"/>
      <c r="H7" s="65"/>
      <c r="I7" s="65"/>
    </row>
    <row r="8" spans="1:22" s="3" customFormat="1" ht="15.75" customHeight="1">
      <c r="A8" s="2"/>
      <c r="B8" s="77" t="s">
        <v>13</v>
      </c>
      <c r="C8" s="77" t="s">
        <v>629</v>
      </c>
      <c r="D8" s="77" t="s">
        <v>37</v>
      </c>
      <c r="E8" s="79" t="s">
        <v>8</v>
      </c>
      <c r="F8" s="79" t="s">
        <v>9</v>
      </c>
      <c r="G8" s="79" t="s">
        <v>10</v>
      </c>
      <c r="H8" s="79" t="s">
        <v>11</v>
      </c>
      <c r="I8" s="79" t="s">
        <v>12</v>
      </c>
      <c r="J8" s="2"/>
      <c r="K8" s="2"/>
      <c r="L8" s="2"/>
      <c r="M8" s="2"/>
      <c r="N8" s="2"/>
      <c r="O8" s="2"/>
      <c r="P8" s="2"/>
      <c r="Q8" s="2"/>
      <c r="R8" s="2"/>
      <c r="S8" s="2"/>
      <c r="T8" s="2"/>
      <c r="U8" s="2"/>
      <c r="V8" s="2"/>
    </row>
    <row r="9" spans="1:22" s="3" customFormat="1" ht="32.450000000000003" customHeight="1">
      <c r="A9" s="2"/>
      <c r="B9" s="78"/>
      <c r="C9" s="78"/>
      <c r="D9" s="78"/>
      <c r="E9" s="79"/>
      <c r="F9" s="79"/>
      <c r="G9" s="79"/>
      <c r="H9" s="79"/>
      <c r="I9" s="79"/>
      <c r="J9" s="2"/>
      <c r="K9" s="2"/>
      <c r="L9" s="2"/>
      <c r="M9" s="2"/>
      <c r="N9" s="2"/>
      <c r="O9" s="2"/>
      <c r="P9" s="2"/>
      <c r="Q9" s="2"/>
      <c r="R9" s="2"/>
      <c r="S9" s="2"/>
      <c r="T9" s="2"/>
      <c r="U9" s="2"/>
      <c r="V9" s="2"/>
    </row>
    <row r="10" spans="1:22" ht="5.0999999999999996" customHeight="1">
      <c r="B10" s="81"/>
      <c r="C10" s="81"/>
      <c r="D10" s="81"/>
      <c r="E10" s="81"/>
      <c r="F10" s="81"/>
      <c r="G10" s="81"/>
      <c r="H10" s="81"/>
      <c r="I10" s="81"/>
    </row>
    <row r="11" spans="1:22" ht="23.45" customHeight="1">
      <c r="B11" s="82" t="s">
        <v>14</v>
      </c>
      <c r="C11" s="82"/>
      <c r="D11" s="82"/>
      <c r="E11" s="82"/>
      <c r="F11" s="82"/>
      <c r="G11" s="82"/>
      <c r="H11" s="82"/>
      <c r="I11" s="82"/>
    </row>
    <row r="12" spans="1:22" ht="24" customHeight="1">
      <c r="B12" s="4"/>
      <c r="C12" s="4"/>
      <c r="D12" s="5"/>
      <c r="E12" s="83" t="s">
        <v>767</v>
      </c>
      <c r="F12" s="83"/>
      <c r="G12" s="83"/>
      <c r="H12" s="83"/>
      <c r="I12" s="83"/>
    </row>
    <row r="13" spans="1:22" ht="60">
      <c r="B13" s="6">
        <v>1</v>
      </c>
      <c r="C13" s="46" t="str">
        <f>CONCATENATE(LEFT(DAY(CT!D7),2),"-",LEFT(DAY(CT!H7),2)," Eylül")</f>
        <v>9-13 Eylül</v>
      </c>
      <c r="D13" s="7">
        <v>3</v>
      </c>
      <c r="E13" s="15" t="s">
        <v>784</v>
      </c>
      <c r="F13" s="23" t="s">
        <v>495</v>
      </c>
      <c r="G13" s="18" t="s">
        <v>15</v>
      </c>
      <c r="H13" s="18" t="s">
        <v>30</v>
      </c>
      <c r="I13" s="8" t="s">
        <v>16</v>
      </c>
    </row>
    <row r="14" spans="1:22" ht="60">
      <c r="B14" s="6">
        <v>2</v>
      </c>
      <c r="C14" s="46" t="str">
        <f>CONCATENATE(LEFT(DAY(CT!D8),2),"-",LEFT(DAY(CT!H8),2)," Eylül")</f>
        <v>16-20 Eylül</v>
      </c>
      <c r="D14" s="7">
        <f>$D$13</f>
        <v>3</v>
      </c>
      <c r="E14" s="15" t="s">
        <v>496</v>
      </c>
      <c r="F14" s="15" t="s">
        <v>497</v>
      </c>
      <c r="G14" s="18" t="s">
        <v>15</v>
      </c>
      <c r="H14" s="18" t="s">
        <v>30</v>
      </c>
      <c r="I14" s="8" t="s">
        <v>38</v>
      </c>
    </row>
    <row r="15" spans="1:22" ht="60">
      <c r="B15" s="6">
        <v>3</v>
      </c>
      <c r="C15" s="46" t="str">
        <f>CONCATENATE(LEFT(DAY(CT!D9),2),"-",LEFT(DAY(CT!H9),2)," Eylül")</f>
        <v>23-27 Eylül</v>
      </c>
      <c r="D15" s="7">
        <f>$D$13</f>
        <v>3</v>
      </c>
      <c r="E15" s="23" t="s">
        <v>498</v>
      </c>
      <c r="F15" s="23" t="s">
        <v>499</v>
      </c>
      <c r="G15" s="18" t="s">
        <v>15</v>
      </c>
      <c r="H15" s="18" t="s">
        <v>30</v>
      </c>
      <c r="I15" s="8"/>
    </row>
    <row r="16" spans="1:22" ht="5.0999999999999996" customHeight="1">
      <c r="B16" s="80"/>
      <c r="C16" s="80"/>
      <c r="D16" s="80"/>
      <c r="E16" s="80"/>
      <c r="F16" s="80"/>
      <c r="G16" s="80"/>
      <c r="H16" s="80"/>
      <c r="I16" s="80"/>
    </row>
    <row r="17" spans="2:9" ht="22.15" customHeight="1">
      <c r="B17" s="84" t="s">
        <v>17</v>
      </c>
      <c r="C17" s="84"/>
      <c r="D17" s="84"/>
      <c r="E17" s="84"/>
      <c r="F17" s="84"/>
      <c r="G17" s="84"/>
      <c r="H17" s="84"/>
      <c r="I17" s="84"/>
    </row>
    <row r="18" spans="2:9" ht="60">
      <c r="B18" s="6">
        <v>4</v>
      </c>
      <c r="C18" s="46" t="str">
        <f>CONCATENATE(LEFT(DAY(CT!D13),2),"-",LEFT(DAY(CT!H13),2)," Ekim")</f>
        <v>30-4 Ekim</v>
      </c>
      <c r="D18" s="7">
        <f>$D$13</f>
        <v>3</v>
      </c>
      <c r="E18" s="18" t="s">
        <v>500</v>
      </c>
      <c r="F18" s="18" t="s">
        <v>501</v>
      </c>
      <c r="G18" s="18" t="s">
        <v>15</v>
      </c>
      <c r="H18" s="18" t="s">
        <v>30</v>
      </c>
      <c r="I18" s="8"/>
    </row>
    <row r="19" spans="2:9" ht="60">
      <c r="B19" s="6">
        <v>5</v>
      </c>
      <c r="C19" s="46" t="str">
        <f>CONCATENATE(LEFT(DAY(CT!D14),2),"-",LEFT(DAY(CT!H14),2)," Ekim")</f>
        <v>7-11 Ekim</v>
      </c>
      <c r="D19" s="7">
        <f>$D$13</f>
        <v>3</v>
      </c>
      <c r="E19" s="18" t="s">
        <v>502</v>
      </c>
      <c r="F19" s="18" t="s">
        <v>503</v>
      </c>
      <c r="G19" s="18" t="s">
        <v>15</v>
      </c>
      <c r="H19" s="18" t="s">
        <v>30</v>
      </c>
      <c r="I19" s="8" t="s">
        <v>39</v>
      </c>
    </row>
    <row r="20" spans="2:9" ht="60">
      <c r="B20" s="6">
        <v>6</v>
      </c>
      <c r="C20" s="46" t="str">
        <f>CONCATENATE(LEFT(DAY(CT!D15),2),"-",LEFT(DAY(CT!H15),2)," Ekim")</f>
        <v>14-18 Ekim</v>
      </c>
      <c r="D20" s="7">
        <f>$D$13</f>
        <v>3</v>
      </c>
      <c r="E20" s="18" t="s">
        <v>504</v>
      </c>
      <c r="F20" s="18" t="s">
        <v>505</v>
      </c>
      <c r="G20" s="18" t="s">
        <v>15</v>
      </c>
      <c r="H20" s="18" t="s">
        <v>30</v>
      </c>
      <c r="I20" s="8"/>
    </row>
    <row r="21" spans="2:9" ht="60">
      <c r="B21" s="6">
        <v>7</v>
      </c>
      <c r="C21" s="46" t="str">
        <f>CONCATENATE(LEFT(DAY(CT!D16),2),"-",LEFT(DAY(CT!H16),2)," Ekim")</f>
        <v>21-25 Ekim</v>
      </c>
      <c r="D21" s="7">
        <f>$D$13</f>
        <v>3</v>
      </c>
      <c r="E21" s="18" t="s">
        <v>506</v>
      </c>
      <c r="F21" s="24" t="s">
        <v>507</v>
      </c>
      <c r="G21" s="18" t="s">
        <v>15</v>
      </c>
      <c r="H21" s="18" t="s">
        <v>30</v>
      </c>
      <c r="I21" s="8"/>
    </row>
    <row r="22" spans="2:9" ht="60">
      <c r="B22" s="6">
        <v>8</v>
      </c>
      <c r="C22" s="46" t="str">
        <f>CONCATENATE(LEFT(DAY(CT!D17),2),"-",LEFT(DAY(CT!H17),2)," Kasım")</f>
        <v>28-1 Kasım</v>
      </c>
      <c r="D22" s="7">
        <f>$D$13</f>
        <v>3</v>
      </c>
      <c r="E22" s="18" t="s">
        <v>387</v>
      </c>
      <c r="F22" s="18" t="s">
        <v>508</v>
      </c>
      <c r="G22" s="18" t="s">
        <v>15</v>
      </c>
      <c r="H22" s="18" t="s">
        <v>30</v>
      </c>
      <c r="I22" s="8" t="s">
        <v>31</v>
      </c>
    </row>
    <row r="23" spans="2:9" ht="5.0999999999999996" customHeight="1">
      <c r="B23" s="80"/>
      <c r="C23" s="80"/>
      <c r="D23" s="80"/>
      <c r="E23" s="80"/>
      <c r="F23" s="80"/>
      <c r="G23" s="80"/>
      <c r="H23" s="80"/>
      <c r="I23" s="80"/>
    </row>
    <row r="24" spans="2:9" ht="20.25">
      <c r="B24" s="85" t="s">
        <v>18</v>
      </c>
      <c r="C24" s="85"/>
      <c r="D24" s="85"/>
      <c r="E24" s="85"/>
      <c r="F24" s="85"/>
      <c r="G24" s="85"/>
      <c r="H24" s="85"/>
      <c r="I24" s="85"/>
    </row>
    <row r="25" spans="2:9" ht="60">
      <c r="B25" s="6">
        <v>9</v>
      </c>
      <c r="C25" s="46" t="str">
        <f>CONCATENATE(LEFT(DAY(CT!D20),2),"-",LEFT(DAY(CT!H20),2)," Kasım")</f>
        <v>4-8 Kasım</v>
      </c>
      <c r="D25" s="7">
        <f>$D$13</f>
        <v>3</v>
      </c>
      <c r="E25" s="24" t="s">
        <v>509</v>
      </c>
      <c r="F25" s="10" t="s">
        <v>510</v>
      </c>
      <c r="G25" s="10" t="s">
        <v>15</v>
      </c>
      <c r="H25" s="18" t="s">
        <v>30</v>
      </c>
      <c r="I25" s="8" t="s">
        <v>54</v>
      </c>
    </row>
    <row r="26" spans="2:9" ht="24" customHeight="1">
      <c r="B26" s="4"/>
      <c r="C26" s="4"/>
      <c r="D26" s="5"/>
      <c r="E26" s="86" t="s">
        <v>777</v>
      </c>
      <c r="F26" s="86"/>
      <c r="G26" s="86"/>
      <c r="H26" s="86"/>
      <c r="I26" s="86"/>
    </row>
    <row r="27" spans="2:9" ht="73.900000000000006" customHeight="1">
      <c r="B27" s="6">
        <v>10</v>
      </c>
      <c r="C27" s="46" t="str">
        <f>CONCATENATE(LEFT(DAY(CT!D22),2),"-",LEFT(DAY(CT!H22),2)," Kasım")</f>
        <v>18-22 Kasım</v>
      </c>
      <c r="D27" s="7">
        <f>$D$13</f>
        <v>3</v>
      </c>
      <c r="E27" s="24" t="s">
        <v>509</v>
      </c>
      <c r="F27" s="10" t="s">
        <v>510</v>
      </c>
      <c r="G27" s="10" t="s">
        <v>15</v>
      </c>
      <c r="H27" s="18" t="s">
        <v>30</v>
      </c>
      <c r="I27" s="8" t="s">
        <v>32</v>
      </c>
    </row>
    <row r="28" spans="2:9" ht="69" customHeight="1">
      <c r="B28" s="6">
        <v>11</v>
      </c>
      <c r="C28" s="46" t="str">
        <f>CONCATENATE(LEFT(DAY(CT!D23),2),"-",LEFT(DAY(CT!H23),2)," Kasım")</f>
        <v>25-29 Kasım</v>
      </c>
      <c r="D28" s="7">
        <f>$D$13</f>
        <v>3</v>
      </c>
      <c r="E28" s="24" t="s">
        <v>511</v>
      </c>
      <c r="F28" s="10" t="s">
        <v>512</v>
      </c>
      <c r="G28" s="10" t="s">
        <v>15</v>
      </c>
      <c r="H28" s="18" t="s">
        <v>30</v>
      </c>
      <c r="I28" s="8" t="s">
        <v>53</v>
      </c>
    </row>
    <row r="29" spans="2:9" ht="5.0999999999999996" customHeight="1">
      <c r="B29" s="80"/>
      <c r="C29" s="80"/>
      <c r="D29" s="80"/>
      <c r="E29" s="80"/>
      <c r="F29" s="80"/>
      <c r="G29" s="80"/>
      <c r="H29" s="80"/>
      <c r="I29" s="80"/>
    </row>
    <row r="30" spans="2:9" ht="25.15" customHeight="1">
      <c r="B30" s="85" t="s">
        <v>19</v>
      </c>
      <c r="C30" s="85"/>
      <c r="D30" s="85"/>
      <c r="E30" s="85"/>
      <c r="F30" s="85"/>
      <c r="G30" s="85"/>
      <c r="H30" s="85"/>
      <c r="I30" s="85"/>
    </row>
    <row r="31" spans="2:9" ht="75">
      <c r="B31" s="6">
        <v>12</v>
      </c>
      <c r="C31" s="46" t="str">
        <f>CONCATENATE(LEFT(DAY(CT!D27),2),"-",LEFT(DAY(CT!H27),2)," Aralık")</f>
        <v>2-6 Aralık</v>
      </c>
      <c r="D31" s="7">
        <f>$D$13</f>
        <v>3</v>
      </c>
      <c r="E31" s="24" t="s">
        <v>513</v>
      </c>
      <c r="F31" s="10" t="s">
        <v>514</v>
      </c>
      <c r="G31" s="10" t="s">
        <v>15</v>
      </c>
      <c r="H31" s="18" t="s">
        <v>30</v>
      </c>
      <c r="I31" s="8" t="s">
        <v>40</v>
      </c>
    </row>
    <row r="32" spans="2:9" ht="60">
      <c r="B32" s="6">
        <v>13</v>
      </c>
      <c r="C32" s="46" t="str">
        <f>CONCATENATE(LEFT(DAY(CT!D28),2),"-",LEFT(DAY(CT!H28),2)," Aralık")</f>
        <v>9-13 Aralık</v>
      </c>
      <c r="D32" s="7">
        <f>$D$13</f>
        <v>3</v>
      </c>
      <c r="E32" s="24" t="s">
        <v>513</v>
      </c>
      <c r="F32" s="10" t="s">
        <v>514</v>
      </c>
      <c r="G32" s="10" t="s">
        <v>15</v>
      </c>
      <c r="H32" s="18" t="s">
        <v>30</v>
      </c>
      <c r="I32" s="8"/>
    </row>
    <row r="33" spans="2:9" ht="60">
      <c r="B33" s="6">
        <v>14</v>
      </c>
      <c r="C33" s="46" t="str">
        <f>CONCATENATE(LEFT(DAY(CT!D29),2),"-",LEFT(DAY(CT!H29),2)," Aralık")</f>
        <v>16-20 Aralık</v>
      </c>
      <c r="D33" s="7">
        <f>$D$13</f>
        <v>3</v>
      </c>
      <c r="E33" s="24" t="s">
        <v>513</v>
      </c>
      <c r="F33" s="10" t="s">
        <v>514</v>
      </c>
      <c r="G33" s="10" t="s">
        <v>15</v>
      </c>
      <c r="H33" s="18" t="s">
        <v>30</v>
      </c>
      <c r="I33" s="8" t="s">
        <v>41</v>
      </c>
    </row>
    <row r="34" spans="2:9" ht="60">
      <c r="B34" s="6">
        <v>15</v>
      </c>
      <c r="C34" s="46" t="str">
        <f>CONCATENATE(LEFT(DAY(CT!D30),2),"-",LEFT(DAY(CT!H30),2)," Aralık")</f>
        <v>23-27 Aralık</v>
      </c>
      <c r="D34" s="7">
        <f>$D$13</f>
        <v>3</v>
      </c>
      <c r="E34" s="24" t="s">
        <v>513</v>
      </c>
      <c r="F34" s="10" t="s">
        <v>514</v>
      </c>
      <c r="G34" s="10" t="s">
        <v>15</v>
      </c>
      <c r="H34" s="18" t="s">
        <v>30</v>
      </c>
      <c r="I34" s="8"/>
    </row>
    <row r="35" spans="2:9" ht="5.0999999999999996" customHeight="1">
      <c r="B35" s="80"/>
      <c r="C35" s="80"/>
      <c r="D35" s="80"/>
      <c r="E35" s="80"/>
      <c r="F35" s="80"/>
      <c r="G35" s="80"/>
      <c r="H35" s="80"/>
      <c r="I35" s="80"/>
    </row>
    <row r="36" spans="2:9" ht="28.15" customHeight="1">
      <c r="B36" s="85" t="s">
        <v>20</v>
      </c>
      <c r="C36" s="85"/>
      <c r="D36" s="85"/>
      <c r="E36" s="85"/>
      <c r="F36" s="85"/>
      <c r="G36" s="85"/>
      <c r="H36" s="85"/>
      <c r="I36" s="85"/>
    </row>
    <row r="37" spans="2:9" ht="60">
      <c r="B37" s="6">
        <v>16</v>
      </c>
      <c r="C37" s="46" t="str">
        <f>CONCATENATE(LEFT(DAY(CT!D34),2),"-",LEFT(DAY(CT!H34),2)," Ocak")</f>
        <v>30-3 Ocak</v>
      </c>
      <c r="D37" s="7">
        <f>$D$13</f>
        <v>3</v>
      </c>
      <c r="E37" s="18" t="s">
        <v>515</v>
      </c>
      <c r="F37" s="10" t="s">
        <v>516</v>
      </c>
      <c r="G37" s="10" t="s">
        <v>15</v>
      </c>
      <c r="H37" s="18" t="s">
        <v>30</v>
      </c>
      <c r="I37" s="8" t="s">
        <v>21</v>
      </c>
    </row>
    <row r="38" spans="2:9" ht="60">
      <c r="B38" s="6">
        <v>17</v>
      </c>
      <c r="C38" s="46" t="str">
        <f>CONCATENATE(LEFT(DAY(CT!D35),2),"-",LEFT(DAY(CT!H35),2)," Ocak")</f>
        <v>6-10 Ocak</v>
      </c>
      <c r="D38" s="7">
        <f>$D$13</f>
        <v>3</v>
      </c>
      <c r="E38" s="18" t="s">
        <v>515</v>
      </c>
      <c r="F38" s="10" t="s">
        <v>516</v>
      </c>
      <c r="G38" s="10" t="s">
        <v>15</v>
      </c>
      <c r="H38" s="18" t="s">
        <v>30</v>
      </c>
      <c r="I38" s="8" t="s">
        <v>42</v>
      </c>
    </row>
    <row r="39" spans="2:9" ht="60">
      <c r="B39" s="6">
        <v>18</v>
      </c>
      <c r="C39" s="46" t="str">
        <f>CONCATENATE(LEFT(DAY(CT!D36),2),"-",LEFT(DAY(CT!H36),2)," Ocak")</f>
        <v>13-17 Ocak</v>
      </c>
      <c r="D39" s="7">
        <f>$D$13</f>
        <v>3</v>
      </c>
      <c r="E39" s="18" t="s">
        <v>517</v>
      </c>
      <c r="F39" s="10" t="s">
        <v>518</v>
      </c>
      <c r="G39" s="10" t="s">
        <v>15</v>
      </c>
      <c r="H39" s="18" t="s">
        <v>30</v>
      </c>
      <c r="I39" s="8" t="s">
        <v>34</v>
      </c>
    </row>
    <row r="40" spans="2:9" ht="24" customHeight="1">
      <c r="B40" s="4"/>
      <c r="C40" s="4"/>
      <c r="D40" s="5"/>
      <c r="E40" s="83" t="s">
        <v>33</v>
      </c>
      <c r="F40" s="83"/>
      <c r="G40" s="83"/>
      <c r="H40" s="83"/>
      <c r="I40" s="83"/>
    </row>
    <row r="41" spans="2:9" ht="24" customHeight="1">
      <c r="B41" s="4"/>
      <c r="C41" s="4"/>
      <c r="D41" s="5"/>
      <c r="E41" s="83" t="s">
        <v>33</v>
      </c>
      <c r="F41" s="83"/>
      <c r="G41" s="83"/>
      <c r="H41" s="83"/>
      <c r="I41" s="83"/>
    </row>
    <row r="42" spans="2:9" ht="5.0999999999999996" customHeight="1" thickBot="1">
      <c r="B42" s="11"/>
      <c r="C42" s="11"/>
      <c r="D42" s="12"/>
      <c r="E42" s="16"/>
      <c r="F42" s="13"/>
      <c r="G42" s="13"/>
      <c r="H42" s="13"/>
      <c r="I42" s="13"/>
    </row>
    <row r="43" spans="2:9" ht="33.6" customHeight="1" thickBot="1">
      <c r="B43" s="87" t="s">
        <v>778</v>
      </c>
      <c r="C43" s="87"/>
      <c r="D43" s="87"/>
      <c r="E43" s="87"/>
      <c r="F43" s="87"/>
      <c r="G43" s="87"/>
      <c r="H43" s="87"/>
      <c r="I43" s="88"/>
    </row>
    <row r="44" spans="2:9" ht="5.0999999999999996" customHeight="1">
      <c r="B44" s="11"/>
      <c r="C44" s="11"/>
      <c r="D44" s="12"/>
      <c r="E44" s="16"/>
      <c r="F44" s="13"/>
      <c r="G44" s="13"/>
      <c r="H44" s="13"/>
      <c r="I44" s="13"/>
    </row>
    <row r="45" spans="2:9" ht="26.45" customHeight="1">
      <c r="B45" s="85" t="s">
        <v>22</v>
      </c>
      <c r="C45" s="85"/>
      <c r="D45" s="85"/>
      <c r="E45" s="85"/>
      <c r="F45" s="85"/>
      <c r="G45" s="85"/>
      <c r="H45" s="85"/>
      <c r="I45" s="85"/>
    </row>
    <row r="46" spans="2:9" ht="60">
      <c r="B46" s="6">
        <v>19</v>
      </c>
      <c r="C46" s="46" t="str">
        <f>CONCATENATE(LEFT(DAY(CT!L6),2),"-",LEFT(DAY(CT!P6),2)," Şubat")</f>
        <v>3-7 Şubat</v>
      </c>
      <c r="D46" s="7">
        <f>$D$13</f>
        <v>3</v>
      </c>
      <c r="E46" s="18" t="s">
        <v>519</v>
      </c>
      <c r="F46" s="10" t="s">
        <v>520</v>
      </c>
      <c r="G46" s="10" t="s">
        <v>15</v>
      </c>
      <c r="H46" s="18" t="s">
        <v>30</v>
      </c>
      <c r="I46" s="8" t="s">
        <v>23</v>
      </c>
    </row>
    <row r="47" spans="2:9" ht="60">
      <c r="B47" s="6">
        <v>20</v>
      </c>
      <c r="C47" s="46" t="str">
        <f>CONCATENATE(LEFT(DAY(CT!L7),2),"-",LEFT(DAY(CT!P7),2)," Şubat")</f>
        <v>10-14 Şubat</v>
      </c>
      <c r="D47" s="7">
        <f>$D$13</f>
        <v>3</v>
      </c>
      <c r="E47" s="18" t="s">
        <v>521</v>
      </c>
      <c r="F47" s="10" t="s">
        <v>522</v>
      </c>
      <c r="G47" s="10" t="s">
        <v>15</v>
      </c>
      <c r="H47" s="18" t="s">
        <v>30</v>
      </c>
      <c r="I47" s="8" t="s">
        <v>43</v>
      </c>
    </row>
    <row r="48" spans="2:9" ht="60">
      <c r="B48" s="6">
        <v>21</v>
      </c>
      <c r="C48" s="46" t="str">
        <f>CONCATENATE(LEFT(DAY(CT!L8),2),"-",LEFT(DAY(CT!P8),2)," Şubat")</f>
        <v>17-21 Şubat</v>
      </c>
      <c r="D48" s="7">
        <f>$D$13</f>
        <v>3</v>
      </c>
      <c r="E48" s="18" t="s">
        <v>521</v>
      </c>
      <c r="F48" s="10" t="s">
        <v>522</v>
      </c>
      <c r="G48" s="10" t="s">
        <v>15</v>
      </c>
      <c r="H48" s="18" t="s">
        <v>30</v>
      </c>
      <c r="I48" s="8"/>
    </row>
    <row r="49" spans="2:11" ht="60">
      <c r="B49" s="6">
        <v>22</v>
      </c>
      <c r="C49" s="46" t="str">
        <f>CONCATENATE(LEFT(DAY(CT!L9),2),"-",LEFT(DAY(CT!P9),2)," Mart")</f>
        <v>24-28 Mart</v>
      </c>
      <c r="D49" s="7">
        <f>$D$13</f>
        <v>3</v>
      </c>
      <c r="E49" s="18" t="s">
        <v>523</v>
      </c>
      <c r="F49" s="10" t="s">
        <v>524</v>
      </c>
      <c r="G49" s="10" t="s">
        <v>15</v>
      </c>
      <c r="H49" s="18" t="s">
        <v>30</v>
      </c>
      <c r="I49" s="8"/>
    </row>
    <row r="50" spans="2:11" ht="5.0999999999999996" customHeight="1">
      <c r="B50" s="89"/>
      <c r="C50" s="89"/>
      <c r="D50" s="89"/>
      <c r="E50" s="89"/>
      <c r="F50" s="89"/>
      <c r="G50" s="89"/>
      <c r="H50" s="89"/>
      <c r="I50" s="89"/>
    </row>
    <row r="51" spans="2:11" ht="26.45" customHeight="1">
      <c r="B51" s="85" t="s">
        <v>24</v>
      </c>
      <c r="C51" s="85"/>
      <c r="D51" s="85"/>
      <c r="E51" s="85"/>
      <c r="F51" s="85"/>
      <c r="G51" s="85"/>
      <c r="H51" s="85"/>
      <c r="I51" s="85"/>
    </row>
    <row r="52" spans="2:11" ht="60">
      <c r="B52" s="6">
        <v>23</v>
      </c>
      <c r="C52" s="46" t="str">
        <f>CONCATENATE(LEFT(DAY(CT!L13),2),"-",LEFT(DAY(CT!P13),2)," Mart")</f>
        <v>3-7 Mart</v>
      </c>
      <c r="D52" s="7">
        <f>$D$13</f>
        <v>3</v>
      </c>
      <c r="E52" s="18" t="s">
        <v>525</v>
      </c>
      <c r="F52" s="10" t="s">
        <v>526</v>
      </c>
      <c r="G52" s="10" t="s">
        <v>15</v>
      </c>
      <c r="H52" s="18" t="s">
        <v>30</v>
      </c>
      <c r="I52" s="8" t="s">
        <v>45</v>
      </c>
    </row>
    <row r="53" spans="2:11" ht="90">
      <c r="B53" s="6">
        <v>24</v>
      </c>
      <c r="C53" s="46" t="str">
        <f>CONCATENATE(LEFT(DAY(CT!L14),2),"-",LEFT(DAY(CT!P14),2)," Mart")</f>
        <v>10-14 Mart</v>
      </c>
      <c r="D53" s="7">
        <f>$D$13</f>
        <v>3</v>
      </c>
      <c r="E53" s="18" t="s">
        <v>527</v>
      </c>
      <c r="F53" s="10" t="s">
        <v>528</v>
      </c>
      <c r="G53" s="10" t="s">
        <v>15</v>
      </c>
      <c r="H53" s="18" t="s">
        <v>30</v>
      </c>
      <c r="I53" s="8" t="s">
        <v>44</v>
      </c>
    </row>
    <row r="54" spans="2:11" ht="60">
      <c r="B54" s="6">
        <v>25</v>
      </c>
      <c r="C54" s="46" t="str">
        <f>CONCATENATE(LEFT(DAY(CT!L15),2),"-",LEFT(DAY(CT!P15),2)," Mart")</f>
        <v>17-21 Mart</v>
      </c>
      <c r="D54" s="7">
        <f>$D$13</f>
        <v>3</v>
      </c>
      <c r="E54" s="18" t="s">
        <v>527</v>
      </c>
      <c r="F54" s="10" t="s">
        <v>528</v>
      </c>
      <c r="G54" s="10" t="s">
        <v>15</v>
      </c>
      <c r="H54" s="18" t="s">
        <v>30</v>
      </c>
      <c r="I54" s="8" t="s">
        <v>48</v>
      </c>
      <c r="K54" s="21"/>
    </row>
    <row r="55" spans="2:11" ht="60">
      <c r="B55" s="6">
        <v>26</v>
      </c>
      <c r="C55" s="46" t="str">
        <f>CONCATENATE(LEFT(DAY(CT!L16),2),"-",LEFT(DAY(CT!P16),2)," Mart")</f>
        <v>24-28 Mart</v>
      </c>
      <c r="D55" s="7">
        <f>$D$13</f>
        <v>3</v>
      </c>
      <c r="E55" s="18" t="s">
        <v>527</v>
      </c>
      <c r="F55" s="10" t="s">
        <v>528</v>
      </c>
      <c r="G55" s="10" t="s">
        <v>15</v>
      </c>
      <c r="H55" s="18" t="s">
        <v>30</v>
      </c>
      <c r="I55" s="8" t="s">
        <v>46</v>
      </c>
    </row>
    <row r="56" spans="2:11" ht="5.0999999999999996" customHeight="1">
      <c r="B56" s="89"/>
      <c r="C56" s="89"/>
      <c r="D56" s="89"/>
      <c r="E56" s="89"/>
      <c r="F56" s="89"/>
      <c r="G56" s="89"/>
      <c r="H56" s="89"/>
      <c r="I56" s="89"/>
    </row>
    <row r="57" spans="2:11" ht="27" customHeight="1">
      <c r="B57" s="84" t="s">
        <v>25</v>
      </c>
      <c r="C57" s="84"/>
      <c r="D57" s="84"/>
      <c r="E57" s="84"/>
      <c r="F57" s="84"/>
      <c r="G57" s="84"/>
      <c r="H57" s="84"/>
      <c r="I57" s="84"/>
    </row>
    <row r="58" spans="2:11" ht="27" customHeight="1">
      <c r="B58" s="4"/>
      <c r="C58" s="4"/>
      <c r="D58" s="5"/>
      <c r="E58" s="86" t="s">
        <v>779</v>
      </c>
      <c r="F58" s="86"/>
      <c r="G58" s="86"/>
      <c r="H58" s="86"/>
      <c r="I58" s="86"/>
    </row>
    <row r="59" spans="2:11" ht="60">
      <c r="B59" s="6">
        <v>27</v>
      </c>
      <c r="C59" s="46" t="str">
        <f>CONCATENATE(LEFT(DAY(CT!L21),2),"-",LEFT(DAY(CT!P21),2)," Nisan")</f>
        <v>7-11 Nisan</v>
      </c>
      <c r="D59" s="7">
        <f>$D$13</f>
        <v>3</v>
      </c>
      <c r="E59" s="18" t="s">
        <v>527</v>
      </c>
      <c r="F59" s="10" t="s">
        <v>528</v>
      </c>
      <c r="G59" s="10" t="s">
        <v>15</v>
      </c>
      <c r="H59" s="18" t="s">
        <v>30</v>
      </c>
      <c r="I59" s="8"/>
    </row>
    <row r="60" spans="2:11" ht="60">
      <c r="B60" s="6">
        <v>28</v>
      </c>
      <c r="C60" s="46" t="str">
        <f>CONCATENATE(LEFT(DAY(CT!L22),2),"-",LEFT(DAY(CT!P22),2)," Nisan")</f>
        <v>14-18 Nisan</v>
      </c>
      <c r="D60" s="7">
        <f>$D$13</f>
        <v>3</v>
      </c>
      <c r="E60" s="18" t="s">
        <v>529</v>
      </c>
      <c r="F60" s="10" t="s">
        <v>530</v>
      </c>
      <c r="G60" s="10" t="s">
        <v>15</v>
      </c>
      <c r="H60" s="18" t="s">
        <v>30</v>
      </c>
      <c r="I60" s="8" t="s">
        <v>26</v>
      </c>
    </row>
    <row r="61" spans="2:11" ht="60">
      <c r="B61" s="6">
        <v>29</v>
      </c>
      <c r="C61" s="46" t="str">
        <f>CONCATENATE(LEFT(DAY(CT!L23),2),"-",LEFT(DAY(CT!P23),2)," Nisan")</f>
        <v>21-25 Nisan</v>
      </c>
      <c r="D61" s="7">
        <f>$D$13</f>
        <v>3</v>
      </c>
      <c r="E61" s="18" t="s">
        <v>529</v>
      </c>
      <c r="F61" s="10" t="s">
        <v>530</v>
      </c>
      <c r="G61" s="10" t="s">
        <v>15</v>
      </c>
      <c r="H61" s="18" t="s">
        <v>30</v>
      </c>
      <c r="I61" s="8" t="s">
        <v>35</v>
      </c>
    </row>
    <row r="62" spans="2:11" ht="60">
      <c r="B62" s="6">
        <v>30</v>
      </c>
      <c r="C62" s="46" t="str">
        <f>CONCATENATE(LEFT(DAY(CT!L24),2),"-",LEFT(DAY(CT!P24),2)," Nisan")</f>
        <v>28-2 Nisan</v>
      </c>
      <c r="D62" s="7">
        <f>$D$13</f>
        <v>3</v>
      </c>
      <c r="E62" s="18" t="s">
        <v>529</v>
      </c>
      <c r="F62" s="10" t="s">
        <v>530</v>
      </c>
      <c r="G62" s="10" t="s">
        <v>15</v>
      </c>
      <c r="H62" s="18" t="s">
        <v>30</v>
      </c>
      <c r="I62" s="8" t="s">
        <v>634</v>
      </c>
    </row>
    <row r="63" spans="2:11" ht="5.0999999999999996" customHeight="1">
      <c r="B63" s="89"/>
      <c r="C63" s="89"/>
      <c r="D63" s="89"/>
      <c r="E63" s="89"/>
      <c r="F63" s="89"/>
      <c r="G63" s="89"/>
      <c r="H63" s="89"/>
      <c r="I63" s="89"/>
    </row>
    <row r="64" spans="2:11" ht="28.9" customHeight="1">
      <c r="B64" s="85" t="s">
        <v>27</v>
      </c>
      <c r="C64" s="85"/>
      <c r="D64" s="85"/>
      <c r="E64" s="85"/>
      <c r="F64" s="85"/>
      <c r="G64" s="85"/>
      <c r="H64" s="85"/>
      <c r="I64" s="85"/>
    </row>
    <row r="65" spans="2:9" ht="60">
      <c r="B65" s="6">
        <v>31</v>
      </c>
      <c r="C65" s="46" t="str">
        <f>CONCATENATE(LEFT(DAY(CT!L27),2),"-",LEFT(DAY(CT!P27),2)," Mayıs")</f>
        <v>5-9 Mayıs</v>
      </c>
      <c r="D65" s="7">
        <f>$D$13</f>
        <v>3</v>
      </c>
      <c r="E65" s="18" t="s">
        <v>531</v>
      </c>
      <c r="F65" s="10" t="s">
        <v>532</v>
      </c>
      <c r="G65" s="10" t="s">
        <v>15</v>
      </c>
      <c r="H65" s="18" t="s">
        <v>30</v>
      </c>
      <c r="I65" s="8"/>
    </row>
    <row r="66" spans="2:9" ht="60">
      <c r="B66" s="6">
        <v>32</v>
      </c>
      <c r="C66" s="46" t="str">
        <f>CONCATENATE(LEFT(DAY(CT!L28),2),"-",LEFT(DAY(CT!P28),2)," Mayıs")</f>
        <v>12-16 Mayıs</v>
      </c>
      <c r="D66" s="7">
        <f>$D$13</f>
        <v>3</v>
      </c>
      <c r="E66" s="18" t="s">
        <v>531</v>
      </c>
      <c r="F66" s="10" t="s">
        <v>532</v>
      </c>
      <c r="G66" s="10" t="s">
        <v>15</v>
      </c>
      <c r="H66" s="18" t="s">
        <v>30</v>
      </c>
      <c r="I66" s="8"/>
    </row>
    <row r="67" spans="2:9" ht="60">
      <c r="B67" s="6">
        <v>33</v>
      </c>
      <c r="C67" s="46" t="str">
        <f>CONCATENATE(LEFT(DAY(CT!L29),2),"-",LEFT(DAY(CT!P29),2)," Mayıs")</f>
        <v>19-23 Mayıs</v>
      </c>
      <c r="D67" s="7">
        <f>$D$13</f>
        <v>3</v>
      </c>
      <c r="E67" s="18" t="s">
        <v>531</v>
      </c>
      <c r="F67" s="10" t="s">
        <v>532</v>
      </c>
      <c r="G67" s="10" t="s">
        <v>15</v>
      </c>
      <c r="H67" s="18" t="s">
        <v>30</v>
      </c>
      <c r="I67" s="8" t="s">
        <v>36</v>
      </c>
    </row>
    <row r="68" spans="2:9" ht="60">
      <c r="B68" s="6">
        <v>34</v>
      </c>
      <c r="C68" s="46" t="str">
        <f>CONCATENATE(LEFT(DAY(CT!L30),2),"-",LEFT(DAY(CT!P30),2)," Mayıs")</f>
        <v>26-30 Mayıs</v>
      </c>
      <c r="D68" s="7">
        <f>$D$13</f>
        <v>3</v>
      </c>
      <c r="E68" s="18" t="s">
        <v>533</v>
      </c>
      <c r="F68" s="10" t="s">
        <v>534</v>
      </c>
      <c r="G68" s="10" t="s">
        <v>15</v>
      </c>
      <c r="H68" s="18" t="s">
        <v>30</v>
      </c>
      <c r="I68" s="8" t="s">
        <v>21</v>
      </c>
    </row>
    <row r="69" spans="2:9" ht="5.0999999999999996" customHeight="1">
      <c r="B69" s="89"/>
      <c r="C69" s="89"/>
      <c r="D69" s="89"/>
      <c r="E69" s="89"/>
      <c r="F69" s="89"/>
      <c r="G69" s="89"/>
      <c r="H69" s="89"/>
      <c r="I69" s="89"/>
    </row>
    <row r="70" spans="2:9" ht="27.6" customHeight="1">
      <c r="B70" s="85" t="s">
        <v>28</v>
      </c>
      <c r="C70" s="85"/>
      <c r="D70" s="85"/>
      <c r="E70" s="85"/>
      <c r="F70" s="85"/>
      <c r="G70" s="85"/>
      <c r="H70" s="85"/>
      <c r="I70" s="85"/>
    </row>
    <row r="71" spans="2:9" ht="60">
      <c r="B71" s="6">
        <v>35</v>
      </c>
      <c r="C71" s="46" t="str">
        <f>CONCATENATE(LEFT(DAY(CT!L34),2),"-",LEFT(DAY(CT!P34),2)," Haz.")</f>
        <v>2-6 Haz.</v>
      </c>
      <c r="D71" s="7">
        <f>$D$13</f>
        <v>3</v>
      </c>
      <c r="E71" s="18" t="s">
        <v>535</v>
      </c>
      <c r="F71" s="10" t="s">
        <v>536</v>
      </c>
      <c r="G71" s="10" t="s">
        <v>15</v>
      </c>
      <c r="H71" s="18" t="s">
        <v>30</v>
      </c>
      <c r="I71" s="8" t="s">
        <v>773</v>
      </c>
    </row>
    <row r="72" spans="2:9" ht="60">
      <c r="B72" s="6">
        <v>36</v>
      </c>
      <c r="C72" s="46" t="str">
        <f>CONCATENATE(LEFT(DAY(CT!L35),2),"-",LEFT(DAY(CT!P35),2)," Haz.")</f>
        <v>9-13 Haz.</v>
      </c>
      <c r="D72" s="7">
        <f>$D$13</f>
        <v>3</v>
      </c>
      <c r="E72" s="18" t="s">
        <v>537</v>
      </c>
      <c r="F72" s="10" t="s">
        <v>538</v>
      </c>
      <c r="G72" s="10" t="s">
        <v>15</v>
      </c>
      <c r="H72" s="18" t="s">
        <v>30</v>
      </c>
      <c r="I72" s="8" t="s">
        <v>773</v>
      </c>
    </row>
    <row r="73" spans="2:9" ht="60">
      <c r="B73" s="6">
        <v>37</v>
      </c>
      <c r="C73" s="46" t="str">
        <f>CONCATENATE(LEFT(DAY(CT!L36),2),"-",LEFT(DAY(CT!P36),2)," Haz.")</f>
        <v>16-20 Haz.</v>
      </c>
      <c r="D73" s="7">
        <f>$D$13</f>
        <v>3</v>
      </c>
      <c r="E73" s="18" t="s">
        <v>537</v>
      </c>
      <c r="F73" s="10" t="s">
        <v>538</v>
      </c>
      <c r="G73" s="10" t="s">
        <v>15</v>
      </c>
      <c r="H73" s="18" t="s">
        <v>30</v>
      </c>
      <c r="I73" s="8" t="s">
        <v>29</v>
      </c>
    </row>
    <row r="74" spans="2:9" ht="19.899999999999999" customHeight="1">
      <c r="B74" s="4"/>
      <c r="C74" s="4"/>
      <c r="D74" s="5"/>
      <c r="E74" s="83" t="s">
        <v>780</v>
      </c>
      <c r="F74" s="83"/>
      <c r="G74" s="83"/>
      <c r="H74" s="83"/>
      <c r="I74" s="83"/>
    </row>
    <row r="75" spans="2:9" ht="21.6" customHeight="1">
      <c r="B75" s="4"/>
      <c r="C75" s="4"/>
      <c r="D75" s="5"/>
      <c r="E75" s="83"/>
      <c r="F75" s="83"/>
      <c r="G75" s="83"/>
      <c r="H75" s="83"/>
      <c r="I75" s="83"/>
    </row>
    <row r="76" spans="2:9" ht="9.9499999999999993" customHeight="1">
      <c r="B76" s="80"/>
      <c r="C76" s="80"/>
      <c r="D76" s="80"/>
      <c r="E76" s="80"/>
      <c r="F76" s="80"/>
      <c r="G76" s="80"/>
      <c r="H76" s="80"/>
      <c r="I76" s="80"/>
    </row>
    <row r="77" spans="2:9">
      <c r="B77" s="100" t="s">
        <v>49</v>
      </c>
      <c r="C77" s="100"/>
      <c r="D77" s="100"/>
      <c r="E77" s="100"/>
      <c r="F77" s="100"/>
      <c r="G77" s="100"/>
      <c r="H77" s="100"/>
      <c r="I77" s="100"/>
    </row>
    <row r="78" spans="2:9" ht="16.149999999999999" customHeight="1">
      <c r="B78" s="100"/>
      <c r="C78" s="100"/>
      <c r="D78" s="100"/>
      <c r="E78" s="100"/>
      <c r="F78" s="100"/>
      <c r="G78" s="100"/>
      <c r="H78" s="100"/>
      <c r="I78" s="100"/>
    </row>
    <row r="79" spans="2:9" ht="9.9499999999999993" customHeight="1">
      <c r="B79" s="101"/>
      <c r="C79" s="101"/>
      <c r="D79" s="101"/>
      <c r="E79" s="101"/>
      <c r="F79" s="101"/>
      <c r="G79" s="101"/>
      <c r="H79" s="101"/>
      <c r="I79" s="101"/>
    </row>
    <row r="80" spans="2:9" ht="19.899999999999999" customHeight="1">
      <c r="B80" s="99" t="s">
        <v>50</v>
      </c>
      <c r="C80" s="99"/>
      <c r="D80" s="99"/>
      <c r="E80" s="99"/>
      <c r="F80" s="99"/>
      <c r="G80" s="99"/>
      <c r="H80" s="99"/>
      <c r="I80" s="99"/>
    </row>
    <row r="81" spans="2:9" ht="19.899999999999999" customHeight="1">
      <c r="B81" s="90"/>
      <c r="C81" s="91"/>
      <c r="D81" s="91"/>
      <c r="E81" s="91"/>
      <c r="F81" s="91"/>
      <c r="G81" s="91"/>
      <c r="H81" s="91"/>
      <c r="I81" s="92"/>
    </row>
    <row r="82" spans="2:9" ht="19.899999999999999" customHeight="1">
      <c r="B82" s="93"/>
      <c r="C82" s="94"/>
      <c r="D82" s="94"/>
      <c r="E82" s="94"/>
      <c r="F82" s="94"/>
      <c r="G82" s="94"/>
      <c r="H82" s="94"/>
      <c r="I82" s="95"/>
    </row>
    <row r="83" spans="2:9" ht="19.899999999999999" customHeight="1">
      <c r="B83" s="93"/>
      <c r="C83" s="94"/>
      <c r="D83" s="94"/>
      <c r="E83" s="94"/>
      <c r="F83" s="94"/>
      <c r="G83" s="94"/>
      <c r="H83" s="94"/>
      <c r="I83" s="95"/>
    </row>
    <row r="84" spans="2:9" ht="19.899999999999999" customHeight="1">
      <c r="B84" s="93"/>
      <c r="C84" s="94"/>
      <c r="D84" s="94"/>
      <c r="E84" s="94"/>
      <c r="F84" s="94"/>
      <c r="G84" s="94"/>
      <c r="H84" s="94"/>
      <c r="I84" s="95"/>
    </row>
    <row r="85" spans="2:9" ht="19.899999999999999" customHeight="1">
      <c r="B85" s="93"/>
      <c r="C85" s="94"/>
      <c r="D85" s="94"/>
      <c r="E85" s="94"/>
      <c r="F85" s="94"/>
      <c r="G85" s="94"/>
      <c r="H85" s="94"/>
      <c r="I85" s="95"/>
    </row>
    <row r="86" spans="2:9" ht="19.899999999999999" customHeight="1">
      <c r="B86" s="93"/>
      <c r="C86" s="94"/>
      <c r="D86" s="94"/>
      <c r="E86" s="94"/>
      <c r="F86" s="94"/>
      <c r="G86" s="94"/>
      <c r="H86" s="94"/>
      <c r="I86" s="95"/>
    </row>
    <row r="87" spans="2:9" ht="19.899999999999999" customHeight="1">
      <c r="B87" s="93"/>
      <c r="C87" s="94"/>
      <c r="D87" s="94"/>
      <c r="E87" s="94"/>
      <c r="F87" s="94"/>
      <c r="G87" s="94"/>
      <c r="H87" s="94"/>
      <c r="I87" s="95"/>
    </row>
    <row r="88" spans="2:9" ht="15" customHeight="1">
      <c r="B88" s="96"/>
      <c r="C88" s="97"/>
      <c r="D88" s="97"/>
      <c r="E88" s="97"/>
      <c r="F88" s="97"/>
      <c r="G88" s="97"/>
      <c r="H88" s="97"/>
      <c r="I88" s="98"/>
    </row>
    <row r="89" spans="2:9" ht="110.1" customHeight="1">
      <c r="B89" s="71" t="s">
        <v>862</v>
      </c>
      <c r="C89" s="72"/>
      <c r="D89" s="72"/>
      <c r="E89" s="72"/>
      <c r="F89" s="72"/>
      <c r="G89" s="72"/>
      <c r="H89" s="72"/>
      <c r="I89" s="73"/>
    </row>
    <row r="90" spans="2:9" s="19" customFormat="1">
      <c r="C90" s="42"/>
      <c r="E90" s="14"/>
    </row>
    <row r="91" spans="2:9" s="19" customFormat="1">
      <c r="E91" s="14"/>
    </row>
    <row r="92" spans="2:9" s="19" customFormat="1">
      <c r="E92" s="14"/>
    </row>
    <row r="93" spans="2:9" s="19" customFormat="1">
      <c r="E93" s="14"/>
    </row>
    <row r="94" spans="2:9" s="19" customFormat="1">
      <c r="E94" s="14"/>
    </row>
    <row r="95" spans="2:9" s="19" customFormat="1">
      <c r="E95" s="14"/>
    </row>
    <row r="96" spans="2:9" s="19" customFormat="1">
      <c r="E96" s="14"/>
    </row>
    <row r="97" spans="5:5" s="19" customFormat="1">
      <c r="E97" s="14"/>
    </row>
    <row r="98" spans="5:5" s="19" customFormat="1">
      <c r="E98" s="14"/>
    </row>
    <row r="99" spans="5:5" s="19" customFormat="1">
      <c r="E99" s="14"/>
    </row>
    <row r="100" spans="5:5" s="19" customFormat="1">
      <c r="E100" s="14"/>
    </row>
    <row r="101" spans="5:5" s="19" customFormat="1">
      <c r="E101" s="14"/>
    </row>
    <row r="102" spans="5:5" s="19" customFormat="1">
      <c r="E102" s="14"/>
    </row>
    <row r="103" spans="5:5" s="19" customFormat="1">
      <c r="E103" s="14"/>
    </row>
    <row r="104" spans="5:5" s="19" customFormat="1">
      <c r="E104" s="14"/>
    </row>
    <row r="105" spans="5:5" s="19" customFormat="1">
      <c r="E105" s="14"/>
    </row>
    <row r="106" spans="5:5" s="19" customFormat="1">
      <c r="E106" s="14"/>
    </row>
    <row r="107" spans="5:5" s="19" customFormat="1">
      <c r="E107" s="14"/>
    </row>
    <row r="108" spans="5:5" s="19" customFormat="1">
      <c r="E108" s="14"/>
    </row>
    <row r="109" spans="5:5" s="19" customFormat="1">
      <c r="E109" s="14"/>
    </row>
    <row r="110" spans="5:5" s="19" customFormat="1">
      <c r="E110" s="14"/>
    </row>
    <row r="111" spans="5:5" s="19" customFormat="1">
      <c r="E111" s="14"/>
    </row>
    <row r="112" spans="5:5" s="19" customFormat="1">
      <c r="E112" s="14"/>
    </row>
    <row r="113" spans="5:5" s="19" customFormat="1">
      <c r="E113" s="14"/>
    </row>
    <row r="114" spans="5:5" s="19" customFormat="1">
      <c r="E114" s="14"/>
    </row>
    <row r="115" spans="5:5" s="19" customFormat="1">
      <c r="E115" s="14"/>
    </row>
    <row r="116" spans="5:5" s="19" customFormat="1">
      <c r="E116" s="14"/>
    </row>
    <row r="117" spans="5:5" s="19" customFormat="1">
      <c r="E117" s="14"/>
    </row>
    <row r="118" spans="5:5" s="19" customFormat="1">
      <c r="E118" s="14"/>
    </row>
    <row r="119" spans="5:5" s="19" customFormat="1">
      <c r="E119" s="14"/>
    </row>
    <row r="120" spans="5:5" s="19" customFormat="1">
      <c r="E120" s="14"/>
    </row>
    <row r="121" spans="5:5" s="19" customFormat="1">
      <c r="E121" s="14"/>
    </row>
    <row r="122" spans="5:5" s="19" customFormat="1">
      <c r="E122" s="14"/>
    </row>
    <row r="123" spans="5:5" s="19" customFormat="1">
      <c r="E123" s="14"/>
    </row>
    <row r="124" spans="5:5" s="19" customFormat="1">
      <c r="E124" s="14"/>
    </row>
    <row r="125" spans="5:5" s="19" customFormat="1">
      <c r="E125" s="14"/>
    </row>
    <row r="126" spans="5:5" s="19" customFormat="1">
      <c r="E126" s="14"/>
    </row>
    <row r="127" spans="5:5" s="19" customFormat="1">
      <c r="E127" s="14"/>
    </row>
    <row r="128" spans="5:5" s="19" customFormat="1">
      <c r="E128" s="14"/>
    </row>
    <row r="129" spans="5:5" s="19" customFormat="1">
      <c r="E129" s="14"/>
    </row>
    <row r="130" spans="5:5" s="19" customFormat="1">
      <c r="E130" s="14"/>
    </row>
    <row r="131" spans="5:5" s="19" customFormat="1">
      <c r="E131" s="14"/>
    </row>
    <row r="132" spans="5:5" s="19" customFormat="1">
      <c r="E132" s="14"/>
    </row>
    <row r="133" spans="5:5" s="19" customFormat="1">
      <c r="E133" s="14"/>
    </row>
    <row r="134" spans="5:5" s="19" customFormat="1">
      <c r="E134" s="14"/>
    </row>
    <row r="135" spans="5:5" s="19" customFormat="1">
      <c r="E135" s="14"/>
    </row>
    <row r="136" spans="5:5" s="19" customFormat="1">
      <c r="E136" s="14"/>
    </row>
    <row r="137" spans="5:5" s="19" customFormat="1">
      <c r="E137" s="14"/>
    </row>
    <row r="138" spans="5:5" s="19" customFormat="1">
      <c r="E138" s="14"/>
    </row>
    <row r="139" spans="5:5" s="19" customFormat="1">
      <c r="E139" s="14"/>
    </row>
    <row r="140" spans="5:5" s="19" customFormat="1">
      <c r="E140" s="14"/>
    </row>
    <row r="141" spans="5:5" s="19" customFormat="1">
      <c r="E141" s="14"/>
    </row>
    <row r="142" spans="5:5" s="19" customFormat="1">
      <c r="E142" s="14"/>
    </row>
    <row r="143" spans="5:5" s="19" customFormat="1">
      <c r="E143" s="14"/>
    </row>
    <row r="144" spans="5:5" s="19" customFormat="1">
      <c r="E144" s="14"/>
    </row>
    <row r="145" spans="5:5" s="19" customFormat="1">
      <c r="E145" s="14"/>
    </row>
    <row r="146" spans="5:5" s="19" customFormat="1">
      <c r="E146" s="14"/>
    </row>
    <row r="147" spans="5:5" s="19" customFormat="1">
      <c r="E147" s="14"/>
    </row>
    <row r="148" spans="5:5" s="19" customFormat="1">
      <c r="E148" s="14"/>
    </row>
    <row r="149" spans="5:5" s="19" customFormat="1">
      <c r="E149" s="14"/>
    </row>
    <row r="150" spans="5:5" s="19" customFormat="1">
      <c r="E150" s="14"/>
    </row>
    <row r="151" spans="5:5" s="19" customFormat="1">
      <c r="E151" s="14"/>
    </row>
    <row r="152" spans="5:5" s="19" customFormat="1">
      <c r="E152" s="14"/>
    </row>
    <row r="153" spans="5:5" s="19" customFormat="1">
      <c r="E153" s="14"/>
    </row>
    <row r="154" spans="5:5" s="19" customFormat="1">
      <c r="E154" s="14"/>
    </row>
    <row r="155" spans="5:5" s="19" customFormat="1">
      <c r="E155" s="14"/>
    </row>
    <row r="156" spans="5:5" s="19" customFormat="1">
      <c r="E156" s="14"/>
    </row>
    <row r="157" spans="5:5" s="19" customFormat="1">
      <c r="E157" s="14"/>
    </row>
    <row r="158" spans="5:5" s="19" customFormat="1">
      <c r="E158" s="14"/>
    </row>
    <row r="159" spans="5:5" s="19" customFormat="1">
      <c r="E159" s="14"/>
    </row>
    <row r="160" spans="5:5" s="19" customFormat="1">
      <c r="E160" s="14"/>
    </row>
    <row r="161" spans="5:5" s="19" customFormat="1">
      <c r="E161" s="14"/>
    </row>
    <row r="162" spans="5:5" s="19" customFormat="1">
      <c r="E162" s="14"/>
    </row>
    <row r="163" spans="5:5" s="19" customFormat="1">
      <c r="E163" s="14"/>
    </row>
    <row r="164" spans="5:5" s="19" customFormat="1">
      <c r="E164" s="14"/>
    </row>
    <row r="165" spans="5:5" s="19" customFormat="1">
      <c r="E165" s="14"/>
    </row>
    <row r="166" spans="5:5" s="19" customFormat="1">
      <c r="E166" s="14"/>
    </row>
    <row r="167" spans="5:5" s="19" customFormat="1">
      <c r="E167" s="14"/>
    </row>
    <row r="168" spans="5:5" s="19" customFormat="1">
      <c r="E168" s="14"/>
    </row>
    <row r="169" spans="5:5" s="19" customFormat="1">
      <c r="E169" s="14"/>
    </row>
    <row r="170" spans="5:5" s="19" customFormat="1">
      <c r="E170" s="14"/>
    </row>
    <row r="171" spans="5:5" s="19" customFormat="1">
      <c r="E171" s="14"/>
    </row>
    <row r="172" spans="5:5" s="19" customFormat="1">
      <c r="E172" s="14"/>
    </row>
    <row r="173" spans="5:5" s="19" customFormat="1">
      <c r="E173" s="14"/>
    </row>
    <row r="174" spans="5:5" s="19" customFormat="1">
      <c r="E174" s="14"/>
    </row>
    <row r="175" spans="5:5" s="19" customFormat="1">
      <c r="E175" s="14"/>
    </row>
    <row r="176" spans="5:5" s="19" customFormat="1">
      <c r="E176" s="14"/>
    </row>
    <row r="177" spans="5:5" s="19" customFormat="1">
      <c r="E177" s="14"/>
    </row>
    <row r="178" spans="5:5" s="19" customFormat="1">
      <c r="E178" s="14"/>
    </row>
    <row r="179" spans="5:5" s="19" customFormat="1">
      <c r="E179" s="14"/>
    </row>
    <row r="180" spans="5:5" s="19" customFormat="1">
      <c r="E180" s="14"/>
    </row>
    <row r="181" spans="5:5" s="19" customFormat="1">
      <c r="E181" s="14"/>
    </row>
  </sheetData>
  <mergeCells count="52">
    <mergeCell ref="B80:I80"/>
    <mergeCell ref="B69:I69"/>
    <mergeCell ref="B70:I70"/>
    <mergeCell ref="E74:I75"/>
    <mergeCell ref="B76:I76"/>
    <mergeCell ref="B77:I78"/>
    <mergeCell ref="B79:I79"/>
    <mergeCell ref="B64:I64"/>
    <mergeCell ref="B36:I36"/>
    <mergeCell ref="E41:I41"/>
    <mergeCell ref="B43:I43"/>
    <mergeCell ref="B45:I45"/>
    <mergeCell ref="E40:I40"/>
    <mergeCell ref="B50:I50"/>
    <mergeCell ref="B51:I51"/>
    <mergeCell ref="B56:I56"/>
    <mergeCell ref="B57:I57"/>
    <mergeCell ref="B63:I63"/>
    <mergeCell ref="E58:I58"/>
    <mergeCell ref="B17:I17"/>
    <mergeCell ref="B23:I23"/>
    <mergeCell ref="B24:I24"/>
    <mergeCell ref="B29:I29"/>
    <mergeCell ref="B30:I30"/>
    <mergeCell ref="E26:I26"/>
    <mergeCell ref="I8:I9"/>
    <mergeCell ref="B10:I10"/>
    <mergeCell ref="B11:I11"/>
    <mergeCell ref="E12:I12"/>
    <mergeCell ref="B16:I16"/>
    <mergeCell ref="C8:C9"/>
    <mergeCell ref="B2:I2"/>
    <mergeCell ref="B3:I3"/>
    <mergeCell ref="B4:D4"/>
    <mergeCell ref="E4:F4"/>
    <mergeCell ref="H4:I4"/>
    <mergeCell ref="B81:I88"/>
    <mergeCell ref="B89:I89"/>
    <mergeCell ref="B5:D5"/>
    <mergeCell ref="E5:F5"/>
    <mergeCell ref="H5:I5"/>
    <mergeCell ref="B6:D6"/>
    <mergeCell ref="E6:F6"/>
    <mergeCell ref="H6:I6"/>
    <mergeCell ref="B7:I7"/>
    <mergeCell ref="B8:B9"/>
    <mergeCell ref="D8:D9"/>
    <mergeCell ref="E8:E9"/>
    <mergeCell ref="F8:F9"/>
    <mergeCell ref="G8:G9"/>
    <mergeCell ref="H8:H9"/>
    <mergeCell ref="B35:I35"/>
  </mergeCells>
  <printOptions horizontalCentered="1"/>
  <pageMargins left="0.19685039370078741" right="0.19685039370078741" top="0.39370078740157483" bottom="0.19685039370078741" header="0.31496062992125984" footer="0.31496062992125984"/>
  <pageSetup paperSize="9" scale="67" orientation="landscape" r:id="rId1"/>
  <rowBreaks count="3" manualBreakCount="3">
    <brk id="23" min="1" max="8" man="1"/>
    <brk id="35" min="1" max="8" man="1"/>
    <brk id="69" min="1"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0756E-34DD-4CE4-A9CF-32A858CB2FB5}">
  <dimension ref="A1:V187"/>
  <sheetViews>
    <sheetView zoomScale="85" zoomScaleNormal="85" workbookViewId="0">
      <selection activeCell="N9" sqref="N9"/>
    </sheetView>
  </sheetViews>
  <sheetFormatPr defaultColWidth="8.85546875" defaultRowHeight="15"/>
  <cols>
    <col min="1" max="1" width="1.42578125" style="19" customWidth="1"/>
    <col min="2" max="2" width="3.7109375" style="21" customWidth="1"/>
    <col min="3" max="4" width="4.7109375" style="21" customWidth="1"/>
    <col min="5" max="5" width="55.7109375" style="17" customWidth="1"/>
    <col min="6" max="6" width="55.7109375" style="21" customWidth="1"/>
    <col min="7" max="7" width="22.7109375" style="21" customWidth="1"/>
    <col min="8" max="8" width="20.7109375" style="21" customWidth="1"/>
    <col min="9" max="9" width="14.7109375" style="21" customWidth="1"/>
    <col min="10" max="10" width="4.5703125" style="19" customWidth="1"/>
    <col min="11" max="11" width="5.28515625" style="19" customWidth="1"/>
    <col min="12" max="22" width="8.85546875" style="19"/>
    <col min="23" max="16384" width="8.85546875" style="21"/>
  </cols>
  <sheetData>
    <row r="1" spans="1:22" s="19" customFormat="1" ht="7.15" customHeight="1" thickBot="1">
      <c r="E1" s="14"/>
    </row>
    <row r="2" spans="1:22" ht="45.75" thickBot="1">
      <c r="B2" s="74" t="s">
        <v>0</v>
      </c>
      <c r="C2" s="74"/>
      <c r="D2" s="74"/>
      <c r="E2" s="74"/>
      <c r="F2" s="74"/>
      <c r="G2" s="74"/>
      <c r="H2" s="74"/>
      <c r="I2" s="75"/>
    </row>
    <row r="3" spans="1:22" ht="5.0999999999999996" customHeight="1">
      <c r="B3" s="65"/>
      <c r="C3" s="65"/>
      <c r="D3" s="65"/>
      <c r="E3" s="65"/>
      <c r="F3" s="65"/>
      <c r="G3" s="65"/>
      <c r="H3" s="65"/>
      <c r="I3" s="65"/>
    </row>
    <row r="4" spans="1:22" s="1" customFormat="1" ht="30" customHeight="1">
      <c r="A4" s="20"/>
      <c r="B4" s="66" t="s">
        <v>1</v>
      </c>
      <c r="C4" s="66"/>
      <c r="D4" s="66"/>
      <c r="E4" s="67" t="str">
        <f>AnaPlan!E4</f>
        <v>2024 - 2025 Eğitim - Öğretim Yılı</v>
      </c>
      <c r="F4" s="67"/>
      <c r="G4" s="9" t="s">
        <v>2</v>
      </c>
      <c r="H4" s="67" t="str">
        <f>AnaPlan!H4</f>
        <v>Elektrik - Elektronik Teknolojisi</v>
      </c>
      <c r="I4" s="67"/>
      <c r="J4" s="20"/>
      <c r="K4" s="20"/>
      <c r="L4" s="20"/>
      <c r="M4" s="20"/>
      <c r="N4" s="20"/>
      <c r="O4" s="20"/>
      <c r="P4" s="20"/>
      <c r="Q4" s="20"/>
      <c r="R4" s="20"/>
      <c r="S4" s="20"/>
      <c r="T4" s="20"/>
      <c r="U4" s="20"/>
      <c r="V4" s="20"/>
    </row>
    <row r="5" spans="1:22" s="1" customFormat="1" ht="30" customHeight="1">
      <c r="A5" s="20"/>
      <c r="B5" s="66" t="s">
        <v>4</v>
      </c>
      <c r="C5" s="66"/>
      <c r="D5" s="66"/>
      <c r="E5" s="67" t="str">
        <f>AnaPlan!E5</f>
        <v>Simav Şehit Emre Üçkan Mesleki ve Teknik Anadolu Lisesi</v>
      </c>
      <c r="F5" s="67"/>
      <c r="G5" s="9" t="s">
        <v>5</v>
      </c>
      <c r="H5" s="67" t="str">
        <f>AnaPlan!H5</f>
        <v>Mehmet ÇAKMAK</v>
      </c>
      <c r="I5" s="67"/>
      <c r="J5" s="20"/>
      <c r="K5" s="20"/>
      <c r="L5" s="20"/>
      <c r="M5" s="20"/>
      <c r="N5" s="20"/>
      <c r="O5" s="20"/>
      <c r="P5" s="20"/>
      <c r="Q5" s="20"/>
      <c r="R5" s="20"/>
      <c r="S5" s="20"/>
      <c r="T5" s="20"/>
      <c r="U5" s="20"/>
      <c r="V5" s="20"/>
    </row>
    <row r="6" spans="1:22" s="1" customFormat="1" ht="30" customHeight="1">
      <c r="A6" s="20"/>
      <c r="B6" s="66" t="s">
        <v>6</v>
      </c>
      <c r="C6" s="66"/>
      <c r="D6" s="66"/>
      <c r="E6" s="76" t="s">
        <v>373</v>
      </c>
      <c r="F6" s="76"/>
      <c r="G6" s="9" t="s">
        <v>7</v>
      </c>
      <c r="H6" s="67" t="s">
        <v>863</v>
      </c>
      <c r="I6" s="67"/>
      <c r="J6" s="20"/>
      <c r="K6" s="20"/>
      <c r="L6" s="20"/>
      <c r="M6" s="20"/>
      <c r="N6" s="20"/>
      <c r="O6" s="20"/>
      <c r="P6" s="20"/>
      <c r="Q6" s="20"/>
      <c r="R6" s="20"/>
      <c r="S6" s="20"/>
      <c r="T6" s="20"/>
      <c r="U6" s="20"/>
      <c r="V6" s="20"/>
    </row>
    <row r="7" spans="1:22" ht="15" customHeight="1">
      <c r="B7" s="65"/>
      <c r="C7" s="65"/>
      <c r="D7" s="65"/>
      <c r="E7" s="65"/>
      <c r="F7" s="65"/>
      <c r="G7" s="65"/>
      <c r="H7" s="65"/>
      <c r="I7" s="65"/>
    </row>
    <row r="8" spans="1:22" s="3" customFormat="1" ht="15.75" customHeight="1">
      <c r="A8" s="2"/>
      <c r="B8" s="77" t="s">
        <v>13</v>
      </c>
      <c r="C8" s="77" t="s">
        <v>629</v>
      </c>
      <c r="D8" s="77" t="s">
        <v>37</v>
      </c>
      <c r="E8" s="79" t="s">
        <v>8</v>
      </c>
      <c r="F8" s="79" t="s">
        <v>9</v>
      </c>
      <c r="G8" s="79" t="s">
        <v>10</v>
      </c>
      <c r="H8" s="79" t="s">
        <v>11</v>
      </c>
      <c r="I8" s="79" t="s">
        <v>12</v>
      </c>
      <c r="J8" s="2"/>
      <c r="K8" s="2"/>
      <c r="L8" s="2"/>
      <c r="M8" s="2"/>
      <c r="N8" s="2"/>
      <c r="O8" s="2"/>
      <c r="P8" s="2"/>
      <c r="Q8" s="2"/>
      <c r="R8" s="2"/>
      <c r="S8" s="2"/>
      <c r="T8" s="2"/>
      <c r="U8" s="2"/>
      <c r="V8" s="2"/>
    </row>
    <row r="9" spans="1:22" s="3" customFormat="1" ht="32.450000000000003" customHeight="1">
      <c r="A9" s="2"/>
      <c r="B9" s="78"/>
      <c r="C9" s="78"/>
      <c r="D9" s="78"/>
      <c r="E9" s="79"/>
      <c r="F9" s="79"/>
      <c r="G9" s="79"/>
      <c r="H9" s="79"/>
      <c r="I9" s="79"/>
      <c r="J9" s="2"/>
      <c r="K9" s="2"/>
      <c r="L9" s="2"/>
      <c r="M9" s="2"/>
      <c r="N9" s="2"/>
      <c r="O9" s="2"/>
      <c r="P9" s="2"/>
      <c r="Q9" s="2"/>
      <c r="R9" s="2"/>
      <c r="S9" s="2"/>
      <c r="T9" s="2"/>
      <c r="U9" s="2"/>
      <c r="V9" s="2"/>
    </row>
    <row r="10" spans="1:22" ht="5.0999999999999996" customHeight="1">
      <c r="B10" s="81"/>
      <c r="C10" s="81"/>
      <c r="D10" s="81"/>
      <c r="E10" s="81"/>
      <c r="F10" s="81"/>
      <c r="G10" s="81"/>
      <c r="H10" s="81"/>
      <c r="I10" s="81"/>
    </row>
    <row r="11" spans="1:22" ht="23.45" customHeight="1">
      <c r="B11" s="82" t="s">
        <v>14</v>
      </c>
      <c r="C11" s="82"/>
      <c r="D11" s="82"/>
      <c r="E11" s="82"/>
      <c r="F11" s="82"/>
      <c r="G11" s="82"/>
      <c r="H11" s="82"/>
      <c r="I11" s="82"/>
    </row>
    <row r="12" spans="1:22" ht="24" customHeight="1">
      <c r="B12" s="4"/>
      <c r="C12" s="4"/>
      <c r="D12" s="5"/>
      <c r="E12" s="83" t="s">
        <v>767</v>
      </c>
      <c r="F12" s="83"/>
      <c r="G12" s="83"/>
      <c r="H12" s="83"/>
      <c r="I12" s="83"/>
    </row>
    <row r="13" spans="1:22" ht="60">
      <c r="B13" s="6">
        <v>1</v>
      </c>
      <c r="C13" s="46" t="str">
        <f>CONCATENATE(LEFT(DAY(CT!D7),2),"-",LEFT(DAY(CT!H7),2)," Eylül")</f>
        <v>9-13 Eylül</v>
      </c>
      <c r="D13" s="7">
        <v>2</v>
      </c>
      <c r="E13" s="15" t="s">
        <v>792</v>
      </c>
      <c r="F13" s="52" t="s">
        <v>793</v>
      </c>
      <c r="G13" s="18" t="s">
        <v>15</v>
      </c>
      <c r="H13" s="18" t="s">
        <v>30</v>
      </c>
      <c r="I13" s="8" t="s">
        <v>16</v>
      </c>
    </row>
    <row r="14" spans="1:22" ht="60">
      <c r="B14" s="6">
        <v>2</v>
      </c>
      <c r="C14" s="46" t="str">
        <f>CONCATENATE(LEFT(DAY(CT!D8),2),"-",LEFT(DAY(CT!H8),2)," Eylül")</f>
        <v>16-20 Eylül</v>
      </c>
      <c r="D14" s="7">
        <f>$D$13</f>
        <v>2</v>
      </c>
      <c r="E14" s="15" t="s">
        <v>794</v>
      </c>
      <c r="F14" s="15" t="s">
        <v>835</v>
      </c>
      <c r="G14" s="18" t="s">
        <v>15</v>
      </c>
      <c r="H14" s="18" t="s">
        <v>30</v>
      </c>
      <c r="I14" s="8" t="s">
        <v>38</v>
      </c>
    </row>
    <row r="15" spans="1:22" ht="105">
      <c r="B15" s="6">
        <v>3</v>
      </c>
      <c r="C15" s="46" t="str">
        <f>CONCATENATE(LEFT(DAY(CT!D9),2),"-",LEFT(DAY(CT!H9),2)," Eylül")</f>
        <v>23-27 Eylül</v>
      </c>
      <c r="D15" s="7">
        <f>$D$13</f>
        <v>2</v>
      </c>
      <c r="E15" s="15" t="s">
        <v>796</v>
      </c>
      <c r="F15" s="15" t="s">
        <v>836</v>
      </c>
      <c r="G15" s="18" t="s">
        <v>15</v>
      </c>
      <c r="H15" s="18" t="s">
        <v>30</v>
      </c>
      <c r="I15" s="8"/>
    </row>
    <row r="16" spans="1:22" ht="5.0999999999999996" customHeight="1">
      <c r="B16" s="80"/>
      <c r="C16" s="80"/>
      <c r="D16" s="80"/>
      <c r="E16" s="80"/>
      <c r="F16" s="80"/>
      <c r="G16" s="80"/>
      <c r="H16" s="80"/>
      <c r="I16" s="80"/>
    </row>
    <row r="17" spans="2:9" ht="22.15" customHeight="1">
      <c r="B17" s="84" t="s">
        <v>17</v>
      </c>
      <c r="C17" s="84"/>
      <c r="D17" s="84"/>
      <c r="E17" s="84"/>
      <c r="F17" s="84"/>
      <c r="G17" s="84"/>
      <c r="H17" s="84"/>
      <c r="I17" s="84"/>
    </row>
    <row r="18" spans="2:9" ht="60">
      <c r="B18" s="6">
        <v>4</v>
      </c>
      <c r="C18" s="46" t="str">
        <f>CONCATENATE(LEFT(DAY(CT!D13),2),"-",LEFT(DAY(CT!H13),2)," Ekim")</f>
        <v>30-4 Ekim</v>
      </c>
      <c r="D18" s="7">
        <f>$D$13</f>
        <v>2</v>
      </c>
      <c r="E18" s="15" t="s">
        <v>799</v>
      </c>
      <c r="F18" s="15" t="s">
        <v>836</v>
      </c>
      <c r="G18" s="18" t="s">
        <v>15</v>
      </c>
      <c r="H18" s="18" t="s">
        <v>30</v>
      </c>
      <c r="I18" s="8"/>
    </row>
    <row r="19" spans="2:9" ht="90">
      <c r="B19" s="6">
        <v>5</v>
      </c>
      <c r="C19" s="46" t="str">
        <f>CONCATENATE(LEFT(DAY(CT!D14),2),"-",LEFT(DAY(CT!H14),2)," Ekim")</f>
        <v>7-11 Ekim</v>
      </c>
      <c r="D19" s="7">
        <f>$D$13</f>
        <v>2</v>
      </c>
      <c r="E19" s="18" t="s">
        <v>797</v>
      </c>
      <c r="F19" s="15" t="s">
        <v>837</v>
      </c>
      <c r="G19" s="18" t="s">
        <v>15</v>
      </c>
      <c r="H19" s="18" t="s">
        <v>30</v>
      </c>
      <c r="I19" s="8" t="s">
        <v>39</v>
      </c>
    </row>
    <row r="20" spans="2:9" ht="60">
      <c r="B20" s="6">
        <v>6</v>
      </c>
      <c r="C20" s="46" t="str">
        <f>CONCATENATE(LEFT(DAY(CT!D15),2),"-",LEFT(DAY(CT!H15),2)," Ekim")</f>
        <v>14-18 Ekim</v>
      </c>
      <c r="D20" s="7">
        <f>$D$13</f>
        <v>2</v>
      </c>
      <c r="E20" s="18" t="s">
        <v>798</v>
      </c>
      <c r="F20" s="15" t="s">
        <v>795</v>
      </c>
      <c r="G20" s="18" t="s">
        <v>15</v>
      </c>
      <c r="H20" s="18" t="s">
        <v>30</v>
      </c>
      <c r="I20" s="8"/>
    </row>
    <row r="21" spans="2:9" ht="60">
      <c r="B21" s="6">
        <v>7</v>
      </c>
      <c r="C21" s="46" t="str">
        <f>CONCATENATE(LEFT(DAY(CT!D16),2),"-",LEFT(DAY(CT!H16),2)," Ekim")</f>
        <v>21-25 Ekim</v>
      </c>
      <c r="D21" s="7">
        <f>$D$13</f>
        <v>2</v>
      </c>
      <c r="E21" s="18" t="s">
        <v>800</v>
      </c>
      <c r="F21" s="15" t="s">
        <v>838</v>
      </c>
      <c r="G21" s="18" t="s">
        <v>15</v>
      </c>
      <c r="H21" s="18" t="s">
        <v>30</v>
      </c>
      <c r="I21" s="8"/>
    </row>
    <row r="22" spans="2:9" ht="60">
      <c r="B22" s="6">
        <v>8</v>
      </c>
      <c r="C22" s="46" t="str">
        <f>CONCATENATE(LEFT(DAY(CT!D17),2),"-",LEFT(DAY(CT!H17),2)," Kasım")</f>
        <v>28-1 Kasım</v>
      </c>
      <c r="D22" s="7">
        <f>$D$13</f>
        <v>2</v>
      </c>
      <c r="E22" s="18" t="s">
        <v>801</v>
      </c>
      <c r="F22" s="15" t="s">
        <v>795</v>
      </c>
      <c r="G22" s="18" t="s">
        <v>15</v>
      </c>
      <c r="H22" s="18" t="s">
        <v>30</v>
      </c>
      <c r="I22" s="8" t="s">
        <v>31</v>
      </c>
    </row>
    <row r="23" spans="2:9" ht="5.0999999999999996" customHeight="1">
      <c r="B23" s="80"/>
      <c r="C23" s="80"/>
      <c r="D23" s="80"/>
      <c r="E23" s="80"/>
      <c r="F23" s="80"/>
      <c r="G23" s="80"/>
      <c r="H23" s="80"/>
      <c r="I23" s="80"/>
    </row>
    <row r="24" spans="2:9" ht="20.25">
      <c r="B24" s="85" t="s">
        <v>18</v>
      </c>
      <c r="C24" s="85"/>
      <c r="D24" s="85"/>
      <c r="E24" s="85"/>
      <c r="F24" s="85"/>
      <c r="G24" s="85"/>
      <c r="H24" s="85"/>
      <c r="I24" s="85"/>
    </row>
    <row r="25" spans="2:9" ht="60">
      <c r="B25" s="6">
        <v>9</v>
      </c>
      <c r="C25" s="46" t="str">
        <f>CONCATENATE(LEFT(DAY(CT!D20),2),"-",LEFT(DAY(CT!H20),2)," Kasım")</f>
        <v>4-8 Kasım</v>
      </c>
      <c r="D25" s="7">
        <f>$D$13</f>
        <v>2</v>
      </c>
      <c r="E25" s="18" t="s">
        <v>802</v>
      </c>
      <c r="F25" s="15" t="s">
        <v>795</v>
      </c>
      <c r="G25" s="10" t="s">
        <v>15</v>
      </c>
      <c r="H25" s="18" t="s">
        <v>30</v>
      </c>
      <c r="I25" s="8" t="s">
        <v>54</v>
      </c>
    </row>
    <row r="26" spans="2:9" ht="24" customHeight="1">
      <c r="B26" s="4"/>
      <c r="C26" s="4"/>
      <c r="D26" s="5"/>
      <c r="E26" s="86" t="s">
        <v>777</v>
      </c>
      <c r="F26" s="86"/>
      <c r="G26" s="86"/>
      <c r="H26" s="86"/>
      <c r="I26" s="86"/>
    </row>
    <row r="27" spans="2:9" ht="73.900000000000006" customHeight="1">
      <c r="B27" s="6">
        <v>10</v>
      </c>
      <c r="C27" s="46" t="str">
        <f>CONCATENATE(LEFT(DAY(CT!D22),2),"-",LEFT(DAY(CT!H22),2)," Kasım")</f>
        <v>18-22 Kasım</v>
      </c>
      <c r="D27" s="7">
        <f>$D$13</f>
        <v>2</v>
      </c>
      <c r="E27" s="18" t="s">
        <v>803</v>
      </c>
      <c r="F27" s="15" t="s">
        <v>795</v>
      </c>
      <c r="G27" s="10" t="s">
        <v>15</v>
      </c>
      <c r="H27" s="18" t="s">
        <v>30</v>
      </c>
      <c r="I27" s="8" t="s">
        <v>32</v>
      </c>
    </row>
    <row r="28" spans="2:9" ht="72.75" customHeight="1">
      <c r="B28" s="6">
        <v>11</v>
      </c>
      <c r="C28" s="46" t="str">
        <f>CONCATENATE(LEFT(DAY(CT!D23),2),"-",LEFT(DAY(CT!H23),2)," Kasım")</f>
        <v>25-29 Kasım</v>
      </c>
      <c r="D28" s="7">
        <f>$D$13</f>
        <v>2</v>
      </c>
      <c r="E28" s="18" t="s">
        <v>804</v>
      </c>
      <c r="F28" s="15" t="s">
        <v>795</v>
      </c>
      <c r="G28" s="10" t="s">
        <v>15</v>
      </c>
      <c r="H28" s="18" t="s">
        <v>30</v>
      </c>
      <c r="I28" s="8" t="s">
        <v>53</v>
      </c>
    </row>
    <row r="29" spans="2:9" ht="5.0999999999999996" customHeight="1">
      <c r="B29" s="80"/>
      <c r="C29" s="80"/>
      <c r="D29" s="80"/>
      <c r="E29" s="80"/>
      <c r="F29" s="80"/>
      <c r="G29" s="80"/>
      <c r="H29" s="80"/>
      <c r="I29" s="80"/>
    </row>
    <row r="30" spans="2:9" ht="25.15" customHeight="1">
      <c r="B30" s="85" t="s">
        <v>19</v>
      </c>
      <c r="C30" s="85"/>
      <c r="D30" s="85"/>
      <c r="E30" s="85"/>
      <c r="F30" s="85"/>
      <c r="G30" s="85"/>
      <c r="H30" s="85"/>
      <c r="I30" s="85"/>
    </row>
    <row r="31" spans="2:9" ht="75">
      <c r="B31" s="6">
        <v>12</v>
      </c>
      <c r="C31" s="46" t="str">
        <f>CONCATENATE(LEFT(DAY(CT!D27),2),"-",LEFT(DAY(CT!H27),2)," Aralık")</f>
        <v>2-6 Aralık</v>
      </c>
      <c r="D31" s="7">
        <f>$D$13</f>
        <v>2</v>
      </c>
      <c r="E31" s="10" t="s">
        <v>805</v>
      </c>
      <c r="F31" s="10" t="s">
        <v>839</v>
      </c>
      <c r="G31" s="10" t="s">
        <v>15</v>
      </c>
      <c r="H31" s="18" t="s">
        <v>30</v>
      </c>
      <c r="I31" s="8" t="s">
        <v>40</v>
      </c>
    </row>
    <row r="32" spans="2:9" ht="60">
      <c r="B32" s="6">
        <v>13</v>
      </c>
      <c r="C32" s="46" t="str">
        <f>CONCATENATE(LEFT(DAY(CT!D28),2),"-",LEFT(DAY(CT!H28),2)," Aralık")</f>
        <v>9-13 Aralık</v>
      </c>
      <c r="D32" s="7">
        <f>$D$13</f>
        <v>2</v>
      </c>
      <c r="E32" s="18" t="s">
        <v>807</v>
      </c>
      <c r="F32" s="10" t="s">
        <v>806</v>
      </c>
      <c r="G32" s="10" t="s">
        <v>15</v>
      </c>
      <c r="H32" s="18" t="s">
        <v>30</v>
      </c>
      <c r="I32" s="8"/>
    </row>
    <row r="33" spans="2:9" ht="60">
      <c r="B33" s="6">
        <v>14</v>
      </c>
      <c r="C33" s="46" t="str">
        <f>CONCATENATE(LEFT(DAY(CT!D29),2),"-",LEFT(DAY(CT!H29),2)," Aralık")</f>
        <v>16-20 Aralık</v>
      </c>
      <c r="D33" s="7">
        <f>$D$13</f>
        <v>2</v>
      </c>
      <c r="E33" s="18" t="s">
        <v>808</v>
      </c>
      <c r="F33" s="10" t="s">
        <v>806</v>
      </c>
      <c r="G33" s="10" t="s">
        <v>15</v>
      </c>
      <c r="H33" s="18" t="s">
        <v>30</v>
      </c>
      <c r="I33" s="8" t="s">
        <v>41</v>
      </c>
    </row>
    <row r="34" spans="2:9" ht="60">
      <c r="B34" s="6">
        <v>15</v>
      </c>
      <c r="C34" s="46" t="str">
        <f>CONCATENATE(LEFT(DAY(CT!D30),2),"-",LEFT(DAY(CT!H30),2)," Aralık")</f>
        <v>23-27 Aralık</v>
      </c>
      <c r="D34" s="7">
        <f>$D$13</f>
        <v>2</v>
      </c>
      <c r="E34" s="18" t="s">
        <v>809</v>
      </c>
      <c r="F34" s="10" t="s">
        <v>806</v>
      </c>
      <c r="G34" s="10" t="s">
        <v>15</v>
      </c>
      <c r="H34" s="18" t="s">
        <v>30</v>
      </c>
      <c r="I34" s="8"/>
    </row>
    <row r="35" spans="2:9" ht="5.0999999999999996" customHeight="1">
      <c r="B35" s="80"/>
      <c r="C35" s="80"/>
      <c r="D35" s="80"/>
      <c r="E35" s="80"/>
      <c r="F35" s="80"/>
      <c r="G35" s="80"/>
      <c r="H35" s="80"/>
      <c r="I35" s="80"/>
    </row>
    <row r="36" spans="2:9" ht="28.15" customHeight="1">
      <c r="B36" s="85" t="s">
        <v>20</v>
      </c>
      <c r="C36" s="85"/>
      <c r="D36" s="85"/>
      <c r="E36" s="85"/>
      <c r="F36" s="85"/>
      <c r="G36" s="85"/>
      <c r="H36" s="85"/>
      <c r="I36" s="85"/>
    </row>
    <row r="37" spans="2:9" ht="120">
      <c r="B37" s="6">
        <v>16</v>
      </c>
      <c r="C37" s="46" t="str">
        <f>CONCATENATE(LEFT(DAY(CT!D34),2),"-",LEFT(DAY(CT!H34),2)," Ocak")</f>
        <v>30-3 Ocak</v>
      </c>
      <c r="D37" s="7">
        <f>$D$13</f>
        <v>2</v>
      </c>
      <c r="E37" s="18" t="s">
        <v>810</v>
      </c>
      <c r="F37" s="10" t="s">
        <v>840</v>
      </c>
      <c r="G37" s="10" t="s">
        <v>15</v>
      </c>
      <c r="H37" s="18" t="s">
        <v>30</v>
      </c>
      <c r="I37" s="8" t="s">
        <v>21</v>
      </c>
    </row>
    <row r="38" spans="2:9" ht="90">
      <c r="B38" s="6">
        <v>17</v>
      </c>
      <c r="C38" s="46" t="str">
        <f>CONCATENATE(LEFT(DAY(CT!D35),2),"-",LEFT(DAY(CT!H35),2)," Ocak")</f>
        <v>6-10 Ocak</v>
      </c>
      <c r="D38" s="7">
        <f>$D$13</f>
        <v>2</v>
      </c>
      <c r="E38" s="18" t="s">
        <v>811</v>
      </c>
      <c r="F38" s="10" t="s">
        <v>841</v>
      </c>
      <c r="G38" s="10" t="s">
        <v>15</v>
      </c>
      <c r="H38" s="18" t="s">
        <v>30</v>
      </c>
      <c r="I38" s="8" t="s">
        <v>42</v>
      </c>
    </row>
    <row r="39" spans="2:9" ht="90">
      <c r="B39" s="6">
        <v>18</v>
      </c>
      <c r="C39" s="46" t="str">
        <f>CONCATENATE(LEFT(DAY(CT!D36),2),"-",LEFT(DAY(CT!H36),2)," Ocak")</f>
        <v>13-17 Ocak</v>
      </c>
      <c r="D39" s="7">
        <f>$D$13</f>
        <v>2</v>
      </c>
      <c r="E39" s="18" t="s">
        <v>812</v>
      </c>
      <c r="F39" s="10" t="s">
        <v>842</v>
      </c>
      <c r="G39" s="10" t="s">
        <v>15</v>
      </c>
      <c r="H39" s="18" t="s">
        <v>30</v>
      </c>
      <c r="I39" s="8" t="s">
        <v>34</v>
      </c>
    </row>
    <row r="40" spans="2:9" ht="24" customHeight="1">
      <c r="B40" s="4"/>
      <c r="C40" s="4"/>
      <c r="D40" s="5"/>
      <c r="E40" s="83" t="s">
        <v>33</v>
      </c>
      <c r="F40" s="83"/>
      <c r="G40" s="83"/>
      <c r="H40" s="83"/>
      <c r="I40" s="83"/>
    </row>
    <row r="41" spans="2:9" ht="24" customHeight="1">
      <c r="B41" s="4"/>
      <c r="C41" s="4"/>
      <c r="D41" s="5"/>
      <c r="E41" s="83" t="s">
        <v>33</v>
      </c>
      <c r="F41" s="83"/>
      <c r="G41" s="83"/>
      <c r="H41" s="83"/>
      <c r="I41" s="83"/>
    </row>
    <row r="42" spans="2:9" ht="5.0999999999999996" customHeight="1" thickBot="1">
      <c r="B42" s="11"/>
      <c r="C42" s="11"/>
      <c r="D42" s="12"/>
      <c r="E42" s="16"/>
      <c r="F42" s="13"/>
      <c r="G42" s="13"/>
      <c r="H42" s="13"/>
      <c r="I42" s="13"/>
    </row>
    <row r="43" spans="2:9" ht="33.6" customHeight="1" thickBot="1">
      <c r="B43" s="87" t="s">
        <v>778</v>
      </c>
      <c r="C43" s="87"/>
      <c r="D43" s="87"/>
      <c r="E43" s="87"/>
      <c r="F43" s="87"/>
      <c r="G43" s="87"/>
      <c r="H43" s="87"/>
      <c r="I43" s="88"/>
    </row>
    <row r="44" spans="2:9" ht="5.0999999999999996" customHeight="1">
      <c r="B44" s="11"/>
      <c r="C44" s="11"/>
      <c r="D44" s="12"/>
      <c r="E44" s="16"/>
      <c r="F44" s="13"/>
      <c r="G44" s="13"/>
      <c r="H44" s="13"/>
      <c r="I44" s="13"/>
    </row>
    <row r="45" spans="2:9" ht="26.45" customHeight="1">
      <c r="B45" s="85" t="s">
        <v>22</v>
      </c>
      <c r="C45" s="85"/>
      <c r="D45" s="85"/>
      <c r="E45" s="85"/>
      <c r="F45" s="85"/>
      <c r="G45" s="85"/>
      <c r="H45" s="85"/>
      <c r="I45" s="85"/>
    </row>
    <row r="46" spans="2:9" ht="60">
      <c r="B46" s="6">
        <v>19</v>
      </c>
      <c r="C46" s="46" t="str">
        <f>CONCATENATE(LEFT(DAY(CT!L6),2),"-",LEFT(DAY(CT!P6),2)," Şubat")</f>
        <v>3-7 Şubat</v>
      </c>
      <c r="D46" s="7">
        <f>$D$13</f>
        <v>2</v>
      </c>
      <c r="E46" s="18" t="s">
        <v>814</v>
      </c>
      <c r="F46" s="53" t="s">
        <v>813</v>
      </c>
      <c r="G46" s="10" t="s">
        <v>15</v>
      </c>
      <c r="H46" s="18" t="s">
        <v>30</v>
      </c>
      <c r="I46" s="8" t="s">
        <v>23</v>
      </c>
    </row>
    <row r="47" spans="2:9" ht="60">
      <c r="B47" s="6">
        <v>20</v>
      </c>
      <c r="C47" s="46" t="str">
        <f>CONCATENATE(LEFT(DAY(CT!L7),2),"-",LEFT(DAY(CT!P7),2)," Şubat")</f>
        <v>10-14 Şubat</v>
      </c>
      <c r="D47" s="7">
        <f>$D$13</f>
        <v>2</v>
      </c>
      <c r="E47" s="18" t="s">
        <v>816</v>
      </c>
      <c r="F47" s="10" t="s">
        <v>843</v>
      </c>
      <c r="G47" s="10" t="s">
        <v>15</v>
      </c>
      <c r="H47" s="18" t="s">
        <v>30</v>
      </c>
      <c r="I47" s="8" t="s">
        <v>43</v>
      </c>
    </row>
    <row r="48" spans="2:9" ht="60">
      <c r="B48" s="6">
        <v>21</v>
      </c>
      <c r="C48" s="46" t="str">
        <f>CONCATENATE(LEFT(DAY(CT!L8),2),"-",LEFT(DAY(CT!P8),2)," Şubat")</f>
        <v>17-21 Şubat</v>
      </c>
      <c r="D48" s="7">
        <f>$D$13</f>
        <v>2</v>
      </c>
      <c r="E48" s="18" t="s">
        <v>817</v>
      </c>
      <c r="F48" s="10" t="s">
        <v>815</v>
      </c>
      <c r="G48" s="10" t="s">
        <v>15</v>
      </c>
      <c r="H48" s="18" t="s">
        <v>30</v>
      </c>
      <c r="I48" s="8"/>
    </row>
    <row r="49" spans="2:11" ht="60">
      <c r="B49" s="6">
        <v>22</v>
      </c>
      <c r="C49" s="46" t="str">
        <f>CONCATENATE(LEFT(DAY(CT!L9),2),"-",LEFT(DAY(CT!P9),2)," Mart")</f>
        <v>24-28 Mart</v>
      </c>
      <c r="D49" s="7">
        <f>$D$13</f>
        <v>2</v>
      </c>
      <c r="E49" s="18" t="s">
        <v>818</v>
      </c>
      <c r="F49" s="10" t="s">
        <v>844</v>
      </c>
      <c r="G49" s="10" t="s">
        <v>15</v>
      </c>
      <c r="H49" s="18" t="s">
        <v>30</v>
      </c>
      <c r="I49" s="8"/>
    </row>
    <row r="50" spans="2:11" ht="5.0999999999999996" customHeight="1">
      <c r="B50" s="89"/>
      <c r="C50" s="89"/>
      <c r="D50" s="89"/>
      <c r="E50" s="89"/>
      <c r="F50" s="89"/>
      <c r="G50" s="89"/>
      <c r="H50" s="89"/>
      <c r="I50" s="89"/>
    </row>
    <row r="51" spans="2:11" ht="26.45" customHeight="1">
      <c r="B51" s="85" t="s">
        <v>24</v>
      </c>
      <c r="C51" s="85"/>
      <c r="D51" s="85"/>
      <c r="E51" s="85"/>
      <c r="F51" s="85"/>
      <c r="G51" s="85"/>
      <c r="H51" s="85"/>
      <c r="I51" s="85"/>
    </row>
    <row r="52" spans="2:11" ht="60">
      <c r="B52" s="6">
        <v>23</v>
      </c>
      <c r="C52" s="46" t="str">
        <f>CONCATENATE(LEFT(DAY(CT!L13),2),"-",LEFT(DAY(CT!P13),2)," Mart")</f>
        <v>3-7 Mart</v>
      </c>
      <c r="D52" s="7">
        <f>$D$13</f>
        <v>2</v>
      </c>
      <c r="E52" s="18" t="s">
        <v>819</v>
      </c>
      <c r="F52" s="10" t="s">
        <v>845</v>
      </c>
      <c r="G52" s="10" t="s">
        <v>15</v>
      </c>
      <c r="H52" s="18" t="s">
        <v>30</v>
      </c>
      <c r="I52" s="8" t="s">
        <v>45</v>
      </c>
    </row>
    <row r="53" spans="2:11" ht="90">
      <c r="B53" s="6">
        <v>24</v>
      </c>
      <c r="C53" s="46" t="str">
        <f>CONCATENATE(LEFT(DAY(CT!L14),2),"-",LEFT(DAY(CT!P14),2)," Mart")</f>
        <v>10-14 Mart</v>
      </c>
      <c r="D53" s="7">
        <f>$D$13</f>
        <v>2</v>
      </c>
      <c r="E53" s="18" t="s">
        <v>820</v>
      </c>
      <c r="F53" s="10" t="s">
        <v>846</v>
      </c>
      <c r="G53" s="10" t="s">
        <v>15</v>
      </c>
      <c r="H53" s="18" t="s">
        <v>30</v>
      </c>
      <c r="I53" s="8" t="s">
        <v>44</v>
      </c>
    </row>
    <row r="54" spans="2:11" ht="60">
      <c r="B54" s="6">
        <v>25</v>
      </c>
      <c r="C54" s="46" t="str">
        <f>CONCATENATE(LEFT(DAY(CT!L15),2),"-",LEFT(DAY(CT!P15),2)," Mart")</f>
        <v>17-21 Mart</v>
      </c>
      <c r="D54" s="7">
        <f>$D$13</f>
        <v>2</v>
      </c>
      <c r="E54" s="18" t="s">
        <v>821</v>
      </c>
      <c r="F54" s="10" t="s">
        <v>854</v>
      </c>
      <c r="G54" s="10" t="s">
        <v>15</v>
      </c>
      <c r="H54" s="18" t="s">
        <v>30</v>
      </c>
      <c r="I54" s="8" t="s">
        <v>48</v>
      </c>
      <c r="K54" s="21"/>
    </row>
    <row r="55" spans="2:11" ht="60">
      <c r="B55" s="6">
        <v>26</v>
      </c>
      <c r="C55" s="46" t="str">
        <f>CONCATENATE(LEFT(DAY(CT!L16),2),"-",LEFT(DAY(CT!P16),2)," Mart")</f>
        <v>24-28 Mart</v>
      </c>
      <c r="D55" s="7">
        <f>$D$13</f>
        <v>2</v>
      </c>
      <c r="E55" s="18" t="s">
        <v>822</v>
      </c>
      <c r="F55" s="10" t="s">
        <v>855</v>
      </c>
      <c r="G55" s="10" t="s">
        <v>15</v>
      </c>
      <c r="H55" s="18" t="s">
        <v>30</v>
      </c>
      <c r="I55" s="8" t="s">
        <v>46</v>
      </c>
    </row>
    <row r="56" spans="2:11" ht="5.0999999999999996" customHeight="1">
      <c r="B56" s="89"/>
      <c r="C56" s="89"/>
      <c r="D56" s="89"/>
      <c r="E56" s="89"/>
      <c r="F56" s="89"/>
      <c r="G56" s="89"/>
      <c r="H56" s="89"/>
      <c r="I56" s="89"/>
    </row>
    <row r="57" spans="2:11" ht="27" customHeight="1">
      <c r="B57" s="84" t="s">
        <v>25</v>
      </c>
      <c r="C57" s="84"/>
      <c r="D57" s="84"/>
      <c r="E57" s="84"/>
      <c r="F57" s="84"/>
      <c r="G57" s="84"/>
      <c r="H57" s="84"/>
      <c r="I57" s="84"/>
    </row>
    <row r="58" spans="2:11" ht="27" customHeight="1">
      <c r="B58" s="4"/>
      <c r="C58" s="4"/>
      <c r="D58" s="5"/>
      <c r="E58" s="86" t="s">
        <v>779</v>
      </c>
      <c r="F58" s="86"/>
      <c r="G58" s="86"/>
      <c r="H58" s="86"/>
      <c r="I58" s="86"/>
    </row>
    <row r="59" spans="2:11" ht="60">
      <c r="B59" s="6">
        <v>27</v>
      </c>
      <c r="C59" s="46" t="str">
        <f>CONCATENATE(LEFT(DAY(CT!L21),2),"-",LEFT(DAY(CT!P21),2)," Nisan")</f>
        <v>7-11 Nisan</v>
      </c>
      <c r="D59" s="7">
        <f>$D$13</f>
        <v>2</v>
      </c>
      <c r="E59" s="18" t="s">
        <v>823</v>
      </c>
      <c r="F59" s="10" t="s">
        <v>853</v>
      </c>
      <c r="G59" s="10" t="s">
        <v>15</v>
      </c>
      <c r="H59" s="18" t="s">
        <v>30</v>
      </c>
      <c r="I59" s="8"/>
    </row>
    <row r="60" spans="2:11" ht="75">
      <c r="B60" s="6">
        <v>28</v>
      </c>
      <c r="C60" s="46" t="str">
        <f>CONCATENATE(LEFT(DAY(CT!L22),2),"-",LEFT(DAY(CT!P22),2)," Nisan")</f>
        <v>14-18 Nisan</v>
      </c>
      <c r="D60" s="7">
        <f>$D$13</f>
        <v>2</v>
      </c>
      <c r="E60" s="18" t="s">
        <v>824</v>
      </c>
      <c r="F60" s="10" t="s">
        <v>852</v>
      </c>
      <c r="G60" s="10" t="s">
        <v>15</v>
      </c>
      <c r="H60" s="18" t="s">
        <v>30</v>
      </c>
      <c r="I60" s="8" t="s">
        <v>26</v>
      </c>
    </row>
    <row r="61" spans="2:11" ht="75">
      <c r="B61" s="6">
        <v>29</v>
      </c>
      <c r="C61" s="46" t="str">
        <f>CONCATENATE(LEFT(DAY(CT!L23),2),"-",LEFT(DAY(CT!P23),2)," Nisan")</f>
        <v>21-25 Nisan</v>
      </c>
      <c r="D61" s="7">
        <f>$D$13</f>
        <v>2</v>
      </c>
      <c r="E61" s="18" t="s">
        <v>825</v>
      </c>
      <c r="F61" s="10" t="s">
        <v>851</v>
      </c>
      <c r="G61" s="10" t="s">
        <v>15</v>
      </c>
      <c r="H61" s="18" t="s">
        <v>30</v>
      </c>
      <c r="I61" s="8" t="s">
        <v>35</v>
      </c>
    </row>
    <row r="62" spans="2:11" ht="60">
      <c r="B62" s="6">
        <v>30</v>
      </c>
      <c r="C62" s="46" t="str">
        <f>CONCATENATE(LEFT(DAY(CT!L24),2),"-",LEFT(DAY(CT!P24),2)," Nisan")</f>
        <v>28-2 Nisan</v>
      </c>
      <c r="D62" s="7">
        <f>$D$13</f>
        <v>2</v>
      </c>
      <c r="E62" s="18" t="s">
        <v>826</v>
      </c>
      <c r="F62" s="10" t="s">
        <v>850</v>
      </c>
      <c r="G62" s="10" t="s">
        <v>15</v>
      </c>
      <c r="H62" s="18" t="s">
        <v>30</v>
      </c>
      <c r="I62" s="8" t="s">
        <v>634</v>
      </c>
    </row>
    <row r="63" spans="2:11" ht="5.0999999999999996" customHeight="1">
      <c r="B63" s="89"/>
      <c r="C63" s="89"/>
      <c r="D63" s="89"/>
      <c r="E63" s="89"/>
      <c r="F63" s="89"/>
      <c r="G63" s="89"/>
      <c r="H63" s="89"/>
      <c r="I63" s="89"/>
    </row>
    <row r="64" spans="2:11" ht="28.9" customHeight="1">
      <c r="B64" s="85" t="s">
        <v>27</v>
      </c>
      <c r="C64" s="85"/>
      <c r="D64" s="85"/>
      <c r="E64" s="85"/>
      <c r="F64" s="85"/>
      <c r="G64" s="85"/>
      <c r="H64" s="85"/>
      <c r="I64" s="85"/>
    </row>
    <row r="65" spans="2:9" ht="75">
      <c r="B65" s="6">
        <v>31</v>
      </c>
      <c r="C65" s="46" t="str">
        <f>CONCATENATE(LEFT(DAY(CT!L27),2),"-",LEFT(DAY(CT!P27),2)," Mayıs")</f>
        <v>5-9 Mayıs</v>
      </c>
      <c r="D65" s="7">
        <f>$D$13</f>
        <v>2</v>
      </c>
      <c r="E65" s="18" t="s">
        <v>827</v>
      </c>
      <c r="F65" s="10" t="s">
        <v>848</v>
      </c>
      <c r="G65" s="10" t="s">
        <v>15</v>
      </c>
      <c r="H65" s="18" t="s">
        <v>30</v>
      </c>
      <c r="I65" s="8"/>
    </row>
    <row r="66" spans="2:9" ht="60">
      <c r="B66" s="6">
        <v>32</v>
      </c>
      <c r="C66" s="46" t="str">
        <f>CONCATENATE(LEFT(DAY(CT!L28),2),"-",LEFT(DAY(CT!P28),2)," Mayıs")</f>
        <v>12-16 Mayıs</v>
      </c>
      <c r="D66" s="7">
        <f>$D$13</f>
        <v>2</v>
      </c>
      <c r="E66" s="18" t="s">
        <v>828</v>
      </c>
      <c r="F66" s="10" t="s">
        <v>849</v>
      </c>
      <c r="G66" s="10" t="s">
        <v>15</v>
      </c>
      <c r="H66" s="18" t="s">
        <v>30</v>
      </c>
      <c r="I66" s="8"/>
    </row>
    <row r="67" spans="2:9" ht="60">
      <c r="B67" s="6">
        <v>33</v>
      </c>
      <c r="C67" s="46" t="str">
        <f>CONCATENATE(LEFT(DAY(CT!L29),2),"-",LEFT(DAY(CT!P29),2)," Mayıs")</f>
        <v>19-23 Mayıs</v>
      </c>
      <c r="D67" s="7">
        <f>$D$13</f>
        <v>2</v>
      </c>
      <c r="E67" s="18" t="s">
        <v>829</v>
      </c>
      <c r="F67" s="10" t="s">
        <v>847</v>
      </c>
      <c r="G67" s="10" t="s">
        <v>15</v>
      </c>
      <c r="H67" s="18" t="s">
        <v>30</v>
      </c>
      <c r="I67" s="8" t="s">
        <v>36</v>
      </c>
    </row>
    <row r="68" spans="2:9" ht="60">
      <c r="B68" s="6">
        <v>34</v>
      </c>
      <c r="C68" s="46" t="str">
        <f>CONCATENATE(LEFT(DAY(CT!L30),2),"-",LEFT(DAY(CT!P30),2)," Mayıs")</f>
        <v>26-30 Mayıs</v>
      </c>
      <c r="D68" s="7">
        <f>$D$13</f>
        <v>2</v>
      </c>
      <c r="E68" s="18" t="s">
        <v>831</v>
      </c>
      <c r="F68" s="10" t="s">
        <v>830</v>
      </c>
      <c r="G68" s="10" t="s">
        <v>15</v>
      </c>
      <c r="H68" s="18" t="s">
        <v>30</v>
      </c>
      <c r="I68" s="8" t="s">
        <v>21</v>
      </c>
    </row>
    <row r="69" spans="2:9" ht="5.0999999999999996" customHeight="1">
      <c r="B69" s="89"/>
      <c r="C69" s="89"/>
      <c r="D69" s="89"/>
      <c r="E69" s="89"/>
      <c r="F69" s="89"/>
      <c r="G69" s="89"/>
      <c r="H69" s="89"/>
      <c r="I69" s="89"/>
    </row>
    <row r="70" spans="2:9" ht="27.6" customHeight="1">
      <c r="B70" s="85" t="s">
        <v>28</v>
      </c>
      <c r="C70" s="85"/>
      <c r="D70" s="85"/>
      <c r="E70" s="85"/>
      <c r="F70" s="85"/>
      <c r="G70" s="85"/>
      <c r="H70" s="85"/>
      <c r="I70" s="85"/>
    </row>
    <row r="71" spans="2:9" ht="60">
      <c r="B71" s="6">
        <v>35</v>
      </c>
      <c r="C71" s="46" t="str">
        <f>CONCATENATE(LEFT(DAY(CT!L34),2),"-",LEFT(DAY(CT!P34),2)," Haz.")</f>
        <v>2-6 Haz.</v>
      </c>
      <c r="D71" s="7">
        <f>$D$13</f>
        <v>2</v>
      </c>
      <c r="E71" s="18" t="s">
        <v>832</v>
      </c>
      <c r="F71" s="10" t="s">
        <v>830</v>
      </c>
      <c r="G71" s="10" t="s">
        <v>15</v>
      </c>
      <c r="H71" s="18" t="s">
        <v>30</v>
      </c>
      <c r="I71" s="8" t="s">
        <v>773</v>
      </c>
    </row>
    <row r="72" spans="2:9" ht="60">
      <c r="B72" s="6">
        <v>36</v>
      </c>
      <c r="C72" s="46" t="str">
        <f>CONCATENATE(LEFT(DAY(CT!L35),2),"-",LEFT(DAY(CT!P35),2)," Haz.")</f>
        <v>9-13 Haz.</v>
      </c>
      <c r="D72" s="7">
        <f>$D$13</f>
        <v>2</v>
      </c>
      <c r="E72" s="18" t="s">
        <v>833</v>
      </c>
      <c r="F72" s="10" t="s">
        <v>830</v>
      </c>
      <c r="G72" s="10" t="s">
        <v>15</v>
      </c>
      <c r="H72" s="18" t="s">
        <v>30</v>
      </c>
      <c r="I72" s="8" t="s">
        <v>773</v>
      </c>
    </row>
    <row r="73" spans="2:9" ht="60">
      <c r="B73" s="6">
        <v>37</v>
      </c>
      <c r="C73" s="46" t="str">
        <f>CONCATENATE(LEFT(DAY(CT!L36),2),"-",LEFT(DAY(CT!P36),2)," Haz.")</f>
        <v>16-20 Haz.</v>
      </c>
      <c r="D73" s="7">
        <f>$D$13</f>
        <v>2</v>
      </c>
      <c r="E73" s="18" t="s">
        <v>834</v>
      </c>
      <c r="F73" s="10" t="s">
        <v>830</v>
      </c>
      <c r="G73" s="10" t="s">
        <v>15</v>
      </c>
      <c r="H73" s="18" t="s">
        <v>30</v>
      </c>
      <c r="I73" s="8" t="s">
        <v>29</v>
      </c>
    </row>
    <row r="74" spans="2:9" ht="19.899999999999999" customHeight="1">
      <c r="B74" s="4"/>
      <c r="C74" s="4"/>
      <c r="D74" s="5"/>
      <c r="E74" s="83" t="s">
        <v>780</v>
      </c>
      <c r="F74" s="83"/>
      <c r="G74" s="83"/>
      <c r="H74" s="83"/>
      <c r="I74" s="83"/>
    </row>
    <row r="75" spans="2:9" ht="21.6" customHeight="1">
      <c r="B75" s="4"/>
      <c r="C75" s="4"/>
      <c r="D75" s="5"/>
      <c r="E75" s="83"/>
      <c r="F75" s="83"/>
      <c r="G75" s="83"/>
      <c r="H75" s="83"/>
      <c r="I75" s="83"/>
    </row>
    <row r="76" spans="2:9" ht="9.9499999999999993" customHeight="1">
      <c r="B76" s="80"/>
      <c r="C76" s="80"/>
      <c r="D76" s="80"/>
      <c r="E76" s="80"/>
      <c r="F76" s="80"/>
      <c r="G76" s="80"/>
      <c r="H76" s="80"/>
      <c r="I76" s="80"/>
    </row>
    <row r="77" spans="2:9">
      <c r="B77" s="100" t="s">
        <v>49</v>
      </c>
      <c r="C77" s="100"/>
      <c r="D77" s="100"/>
      <c r="E77" s="100"/>
      <c r="F77" s="100"/>
      <c r="G77" s="100"/>
      <c r="H77" s="100"/>
      <c r="I77" s="100"/>
    </row>
    <row r="78" spans="2:9" ht="16.149999999999999" customHeight="1">
      <c r="B78" s="100"/>
      <c r="C78" s="100"/>
      <c r="D78" s="100"/>
      <c r="E78" s="100"/>
      <c r="F78" s="100"/>
      <c r="G78" s="100"/>
      <c r="H78" s="100"/>
      <c r="I78" s="100"/>
    </row>
    <row r="79" spans="2:9" ht="9.9499999999999993" customHeight="1">
      <c r="B79" s="101"/>
      <c r="C79" s="101"/>
      <c r="D79" s="101"/>
      <c r="E79" s="101"/>
      <c r="F79" s="101"/>
      <c r="G79" s="101"/>
      <c r="H79" s="101"/>
      <c r="I79" s="101"/>
    </row>
    <row r="80" spans="2:9" ht="19.899999999999999" customHeight="1">
      <c r="B80" s="99" t="s">
        <v>50</v>
      </c>
      <c r="C80" s="99"/>
      <c r="D80" s="99"/>
      <c r="E80" s="99"/>
      <c r="F80" s="99"/>
      <c r="G80" s="99"/>
      <c r="H80" s="99"/>
      <c r="I80" s="99"/>
    </row>
    <row r="81" spans="2:9" ht="19.899999999999999" customHeight="1">
      <c r="B81" s="90"/>
      <c r="C81" s="91"/>
      <c r="D81" s="91"/>
      <c r="E81" s="91"/>
      <c r="F81" s="91"/>
      <c r="G81" s="91"/>
      <c r="H81" s="91"/>
      <c r="I81" s="92"/>
    </row>
    <row r="82" spans="2:9" ht="19.899999999999999" customHeight="1">
      <c r="B82" s="93"/>
      <c r="C82" s="94"/>
      <c r="D82" s="94"/>
      <c r="E82" s="94"/>
      <c r="F82" s="94"/>
      <c r="G82" s="94"/>
      <c r="H82" s="94"/>
      <c r="I82" s="95"/>
    </row>
    <row r="83" spans="2:9" ht="19.899999999999999" customHeight="1">
      <c r="B83" s="93"/>
      <c r="C83" s="94"/>
      <c r="D83" s="94"/>
      <c r="E83" s="94"/>
      <c r="F83" s="94"/>
      <c r="G83" s="94"/>
      <c r="H83" s="94"/>
      <c r="I83" s="95"/>
    </row>
    <row r="84" spans="2:9" ht="19.899999999999999" customHeight="1">
      <c r="B84" s="93"/>
      <c r="C84" s="94"/>
      <c r="D84" s="94"/>
      <c r="E84" s="94"/>
      <c r="F84" s="94"/>
      <c r="G84" s="94"/>
      <c r="H84" s="94"/>
      <c r="I84" s="95"/>
    </row>
    <row r="85" spans="2:9" ht="19.899999999999999" customHeight="1">
      <c r="B85" s="93"/>
      <c r="C85" s="94"/>
      <c r="D85" s="94"/>
      <c r="E85" s="94"/>
      <c r="F85" s="94"/>
      <c r="G85" s="94"/>
      <c r="H85" s="94"/>
      <c r="I85" s="95"/>
    </row>
    <row r="86" spans="2:9" ht="19.899999999999999" customHeight="1">
      <c r="B86" s="93"/>
      <c r="C86" s="94"/>
      <c r="D86" s="94"/>
      <c r="E86" s="94"/>
      <c r="F86" s="94"/>
      <c r="G86" s="94"/>
      <c r="H86" s="94"/>
      <c r="I86" s="95"/>
    </row>
    <row r="87" spans="2:9" ht="19.899999999999999" customHeight="1">
      <c r="B87" s="93"/>
      <c r="C87" s="94"/>
      <c r="D87" s="94"/>
      <c r="E87" s="94"/>
      <c r="F87" s="94"/>
      <c r="G87" s="94"/>
      <c r="H87" s="94"/>
      <c r="I87" s="95"/>
    </row>
    <row r="88" spans="2:9" ht="15" customHeight="1">
      <c r="B88" s="96"/>
      <c r="C88" s="97"/>
      <c r="D88" s="97"/>
      <c r="E88" s="97"/>
      <c r="F88" s="97"/>
      <c r="G88" s="97"/>
      <c r="H88" s="97"/>
      <c r="I88" s="98"/>
    </row>
    <row r="89" spans="2:9" ht="110.1" customHeight="1">
      <c r="B89" s="71" t="s">
        <v>862</v>
      </c>
      <c r="C89" s="72"/>
      <c r="D89" s="72"/>
      <c r="E89" s="72"/>
      <c r="F89" s="72"/>
      <c r="G89" s="72"/>
      <c r="H89" s="72"/>
      <c r="I89" s="73"/>
    </row>
    <row r="90" spans="2:9" s="19" customFormat="1">
      <c r="C90" s="42"/>
      <c r="E90" s="14"/>
    </row>
    <row r="91" spans="2:9" s="19" customFormat="1">
      <c r="E91" s="14"/>
    </row>
    <row r="92" spans="2:9" s="19" customFormat="1">
      <c r="E92" s="14"/>
    </row>
    <row r="93" spans="2:9" s="19" customFormat="1">
      <c r="E93" s="14"/>
    </row>
    <row r="94" spans="2:9" s="19" customFormat="1">
      <c r="E94" s="14"/>
    </row>
    <row r="95" spans="2:9" s="19" customFormat="1">
      <c r="E95" s="14"/>
    </row>
    <row r="96" spans="2:9" s="19" customFormat="1">
      <c r="E96" s="14"/>
    </row>
    <row r="97" spans="5:5" s="19" customFormat="1">
      <c r="E97" s="14"/>
    </row>
    <row r="98" spans="5:5" s="19" customFormat="1">
      <c r="E98" s="14"/>
    </row>
    <row r="99" spans="5:5" s="19" customFormat="1">
      <c r="E99" s="14"/>
    </row>
    <row r="100" spans="5:5" s="19" customFormat="1">
      <c r="E100" s="14"/>
    </row>
    <row r="101" spans="5:5" s="19" customFormat="1">
      <c r="E101" s="14"/>
    </row>
    <row r="102" spans="5:5" s="19" customFormat="1">
      <c r="E102" s="14"/>
    </row>
    <row r="103" spans="5:5" s="19" customFormat="1">
      <c r="E103" s="14"/>
    </row>
    <row r="104" spans="5:5" s="19" customFormat="1">
      <c r="E104" s="14"/>
    </row>
    <row r="105" spans="5:5" s="19" customFormat="1">
      <c r="E105" s="14"/>
    </row>
    <row r="106" spans="5:5" s="19" customFormat="1">
      <c r="E106" s="14"/>
    </row>
    <row r="107" spans="5:5" s="19" customFormat="1">
      <c r="E107" s="14"/>
    </row>
    <row r="108" spans="5:5" s="19" customFormat="1">
      <c r="E108" s="14"/>
    </row>
    <row r="109" spans="5:5" s="19" customFormat="1">
      <c r="E109" s="14"/>
    </row>
    <row r="110" spans="5:5" s="19" customFormat="1">
      <c r="E110" s="14"/>
    </row>
    <row r="111" spans="5:5" s="19" customFormat="1">
      <c r="E111" s="14"/>
    </row>
    <row r="112" spans="5:5" s="19" customFormat="1">
      <c r="E112" s="14"/>
    </row>
    <row r="113" spans="5:5" s="19" customFormat="1">
      <c r="E113" s="14"/>
    </row>
    <row r="114" spans="5:5" s="19" customFormat="1">
      <c r="E114" s="14"/>
    </row>
    <row r="115" spans="5:5" s="19" customFormat="1">
      <c r="E115" s="14"/>
    </row>
    <row r="116" spans="5:5" s="19" customFormat="1">
      <c r="E116" s="14"/>
    </row>
    <row r="117" spans="5:5" s="19" customFormat="1">
      <c r="E117" s="14"/>
    </row>
    <row r="118" spans="5:5" s="19" customFormat="1">
      <c r="E118" s="14"/>
    </row>
    <row r="119" spans="5:5" s="19" customFormat="1">
      <c r="E119" s="14"/>
    </row>
    <row r="120" spans="5:5" s="19" customFormat="1">
      <c r="E120" s="14"/>
    </row>
    <row r="121" spans="5:5" s="19" customFormat="1">
      <c r="E121" s="14"/>
    </row>
    <row r="122" spans="5:5" s="19" customFormat="1">
      <c r="E122" s="14"/>
    </row>
    <row r="123" spans="5:5" s="19" customFormat="1">
      <c r="E123" s="14"/>
    </row>
    <row r="124" spans="5:5" s="19" customFormat="1">
      <c r="E124" s="14"/>
    </row>
    <row r="125" spans="5:5" s="19" customFormat="1">
      <c r="E125" s="14"/>
    </row>
    <row r="126" spans="5:5" s="19" customFormat="1">
      <c r="E126" s="14"/>
    </row>
    <row r="127" spans="5:5" s="19" customFormat="1">
      <c r="E127" s="14"/>
    </row>
    <row r="128" spans="5:5" s="19" customFormat="1">
      <c r="E128" s="14"/>
    </row>
    <row r="129" spans="5:5" s="19" customFormat="1">
      <c r="E129" s="14"/>
    </row>
    <row r="130" spans="5:5" s="19" customFormat="1">
      <c r="E130" s="14"/>
    </row>
    <row r="131" spans="5:5" s="19" customFormat="1">
      <c r="E131" s="14"/>
    </row>
    <row r="132" spans="5:5" s="19" customFormat="1">
      <c r="E132" s="14"/>
    </row>
    <row r="133" spans="5:5" s="19" customFormat="1">
      <c r="E133" s="14"/>
    </row>
    <row r="134" spans="5:5" s="19" customFormat="1">
      <c r="E134" s="14"/>
    </row>
    <row r="135" spans="5:5" s="19" customFormat="1">
      <c r="E135" s="14"/>
    </row>
    <row r="136" spans="5:5" s="19" customFormat="1">
      <c r="E136" s="14"/>
    </row>
    <row r="137" spans="5:5" s="19" customFormat="1">
      <c r="E137" s="14"/>
    </row>
    <row r="138" spans="5:5" s="19" customFormat="1">
      <c r="E138" s="14"/>
    </row>
    <row r="139" spans="5:5" s="19" customFormat="1">
      <c r="E139" s="14"/>
    </row>
    <row r="140" spans="5:5" s="19" customFormat="1">
      <c r="E140" s="14"/>
    </row>
    <row r="141" spans="5:5" s="19" customFormat="1">
      <c r="E141" s="14"/>
    </row>
    <row r="142" spans="5:5" s="19" customFormat="1">
      <c r="E142" s="14"/>
    </row>
    <row r="143" spans="5:5" s="19" customFormat="1">
      <c r="E143" s="14"/>
    </row>
    <row r="144" spans="5:5" s="19" customFormat="1">
      <c r="E144" s="14"/>
    </row>
    <row r="145" spans="5:5" s="19" customFormat="1">
      <c r="E145" s="14"/>
    </row>
    <row r="146" spans="5:5" s="19" customFormat="1">
      <c r="E146" s="14"/>
    </row>
    <row r="147" spans="5:5" s="19" customFormat="1">
      <c r="E147" s="14"/>
    </row>
    <row r="148" spans="5:5" s="19" customFormat="1">
      <c r="E148" s="14"/>
    </row>
    <row r="149" spans="5:5" s="19" customFormat="1">
      <c r="E149" s="14"/>
    </row>
    <row r="150" spans="5:5" s="19" customFormat="1">
      <c r="E150" s="14"/>
    </row>
    <row r="151" spans="5:5" s="19" customFormat="1">
      <c r="E151" s="14"/>
    </row>
    <row r="152" spans="5:5" s="19" customFormat="1">
      <c r="E152" s="14"/>
    </row>
    <row r="153" spans="5:5" s="19" customFormat="1">
      <c r="E153" s="14"/>
    </row>
    <row r="154" spans="5:5" s="19" customFormat="1">
      <c r="E154" s="14"/>
    </row>
    <row r="155" spans="5:5" s="19" customFormat="1">
      <c r="E155" s="14"/>
    </row>
    <row r="156" spans="5:5" s="19" customFormat="1">
      <c r="E156" s="14"/>
    </row>
    <row r="157" spans="5:5" s="19" customFormat="1">
      <c r="E157" s="14"/>
    </row>
    <row r="158" spans="5:5" s="19" customFormat="1">
      <c r="E158" s="14"/>
    </row>
    <row r="159" spans="5:5" s="19" customFormat="1">
      <c r="E159" s="14"/>
    </row>
    <row r="160" spans="5:5" s="19" customFormat="1">
      <c r="E160" s="14"/>
    </row>
    <row r="161" spans="5:5" s="19" customFormat="1">
      <c r="E161" s="14"/>
    </row>
    <row r="162" spans="5:5" s="19" customFormat="1">
      <c r="E162" s="14"/>
    </row>
    <row r="163" spans="5:5" s="19" customFormat="1">
      <c r="E163" s="14"/>
    </row>
    <row r="164" spans="5:5" s="19" customFormat="1">
      <c r="E164" s="14"/>
    </row>
    <row r="165" spans="5:5" s="19" customFormat="1">
      <c r="E165" s="14"/>
    </row>
    <row r="166" spans="5:5" s="19" customFormat="1">
      <c r="E166" s="14"/>
    </row>
    <row r="167" spans="5:5" s="19" customFormat="1">
      <c r="E167" s="14"/>
    </row>
    <row r="168" spans="5:5" s="19" customFormat="1">
      <c r="E168" s="14"/>
    </row>
    <row r="169" spans="5:5" s="19" customFormat="1">
      <c r="E169" s="14"/>
    </row>
    <row r="170" spans="5:5" s="19" customFormat="1">
      <c r="E170" s="14"/>
    </row>
    <row r="171" spans="5:5" s="19" customFormat="1">
      <c r="E171" s="14"/>
    </row>
    <row r="172" spans="5:5" s="19" customFormat="1">
      <c r="E172" s="14"/>
    </row>
    <row r="173" spans="5:5" s="19" customFormat="1">
      <c r="E173" s="14"/>
    </row>
    <row r="174" spans="5:5" s="19" customFormat="1">
      <c r="E174" s="14"/>
    </row>
    <row r="175" spans="5:5" s="19" customFormat="1">
      <c r="E175" s="14"/>
    </row>
    <row r="176" spans="5:5" s="19" customFormat="1">
      <c r="E176" s="14"/>
    </row>
    <row r="177" spans="5:5" s="19" customFormat="1">
      <c r="E177" s="14"/>
    </row>
    <row r="178" spans="5:5" s="19" customFormat="1">
      <c r="E178" s="14"/>
    </row>
    <row r="179" spans="5:5" s="19" customFormat="1">
      <c r="E179" s="14"/>
    </row>
    <row r="180" spans="5:5" s="19" customFormat="1">
      <c r="E180" s="14"/>
    </row>
    <row r="181" spans="5:5" s="19" customFormat="1">
      <c r="E181" s="14"/>
    </row>
    <row r="182" spans="5:5" s="19" customFormat="1">
      <c r="E182" s="14"/>
    </row>
    <row r="183" spans="5:5" s="19" customFormat="1">
      <c r="E183" s="14"/>
    </row>
    <row r="184" spans="5:5" s="19" customFormat="1">
      <c r="E184" s="14"/>
    </row>
    <row r="185" spans="5:5" s="19" customFormat="1">
      <c r="E185" s="14"/>
    </row>
    <row r="186" spans="5:5" s="19" customFormat="1">
      <c r="E186" s="14"/>
    </row>
    <row r="187" spans="5:5" s="19" customFormat="1">
      <c r="E187" s="14"/>
    </row>
  </sheetData>
  <mergeCells count="52">
    <mergeCell ref="B80:I80"/>
    <mergeCell ref="B69:I69"/>
    <mergeCell ref="B70:I70"/>
    <mergeCell ref="E74:I75"/>
    <mergeCell ref="B76:I76"/>
    <mergeCell ref="B77:I78"/>
    <mergeCell ref="B79:I79"/>
    <mergeCell ref="B64:I64"/>
    <mergeCell ref="B36:I36"/>
    <mergeCell ref="E41:I41"/>
    <mergeCell ref="B43:I43"/>
    <mergeCell ref="B45:I45"/>
    <mergeCell ref="E40:I40"/>
    <mergeCell ref="B50:I50"/>
    <mergeCell ref="B51:I51"/>
    <mergeCell ref="B56:I56"/>
    <mergeCell ref="B57:I57"/>
    <mergeCell ref="B63:I63"/>
    <mergeCell ref="E58:I58"/>
    <mergeCell ref="B17:I17"/>
    <mergeCell ref="B23:I23"/>
    <mergeCell ref="B24:I24"/>
    <mergeCell ref="B29:I29"/>
    <mergeCell ref="B30:I30"/>
    <mergeCell ref="E26:I26"/>
    <mergeCell ref="I8:I9"/>
    <mergeCell ref="B10:I10"/>
    <mergeCell ref="B11:I11"/>
    <mergeCell ref="E12:I12"/>
    <mergeCell ref="B16:I16"/>
    <mergeCell ref="C8:C9"/>
    <mergeCell ref="B2:I2"/>
    <mergeCell ref="B3:I3"/>
    <mergeCell ref="B4:D4"/>
    <mergeCell ref="E4:F4"/>
    <mergeCell ref="H4:I4"/>
    <mergeCell ref="B81:I88"/>
    <mergeCell ref="B89:I89"/>
    <mergeCell ref="B5:D5"/>
    <mergeCell ref="E5:F5"/>
    <mergeCell ref="H5:I5"/>
    <mergeCell ref="B6:D6"/>
    <mergeCell ref="E6:F6"/>
    <mergeCell ref="H6:I6"/>
    <mergeCell ref="B7:I7"/>
    <mergeCell ref="B8:B9"/>
    <mergeCell ref="D8:D9"/>
    <mergeCell ref="E8:E9"/>
    <mergeCell ref="F8:F9"/>
    <mergeCell ref="G8:G9"/>
    <mergeCell ref="H8:H9"/>
    <mergeCell ref="B35:I35"/>
  </mergeCells>
  <printOptions horizontalCentered="1"/>
  <pageMargins left="0.19685039370078741" right="0.19685039370078741" top="0.39370078740157483" bottom="0.19685039370078741" header="0.31496062992125984" footer="0.31496062992125984"/>
  <pageSetup paperSize="9" scale="68" orientation="landscape" r:id="rId1"/>
  <rowBreaks count="3" manualBreakCount="3">
    <brk id="23" min="1" max="8" man="1"/>
    <brk id="35" min="1" max="8" man="1"/>
    <brk id="69" min="1"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46091-5213-4E3A-9144-0EF5DC442D86}">
  <dimension ref="A1:V187"/>
  <sheetViews>
    <sheetView tabSelected="1" zoomScale="85" zoomScaleNormal="85" workbookViewId="0">
      <selection activeCell="O89" sqref="O89"/>
    </sheetView>
  </sheetViews>
  <sheetFormatPr defaultColWidth="8.85546875" defaultRowHeight="15"/>
  <cols>
    <col min="1" max="1" width="1.42578125" style="19" customWidth="1"/>
    <col min="2" max="2" width="3.7109375" style="21" customWidth="1"/>
    <col min="3" max="4" width="4.7109375" style="21" customWidth="1"/>
    <col min="5" max="5" width="55.7109375" style="17" customWidth="1"/>
    <col min="6" max="6" width="55.7109375" style="21" customWidth="1"/>
    <col min="7" max="7" width="22.7109375" style="21" customWidth="1"/>
    <col min="8" max="8" width="20.7109375" style="21" customWidth="1"/>
    <col min="9" max="9" width="14.7109375" style="21" customWidth="1"/>
    <col min="10" max="10" width="4.5703125" style="19" customWidth="1"/>
    <col min="11" max="11" width="5.28515625" style="19" customWidth="1"/>
    <col min="12" max="22" width="8.85546875" style="19"/>
    <col min="23" max="16384" width="8.85546875" style="21"/>
  </cols>
  <sheetData>
    <row r="1" spans="1:22" s="19" customFormat="1" ht="7.15" customHeight="1" thickBot="1">
      <c r="E1" s="14"/>
    </row>
    <row r="2" spans="1:22" ht="45.75" thickBot="1">
      <c r="B2" s="74" t="s">
        <v>0</v>
      </c>
      <c r="C2" s="74"/>
      <c r="D2" s="74"/>
      <c r="E2" s="74"/>
      <c r="F2" s="74"/>
      <c r="G2" s="74"/>
      <c r="H2" s="74"/>
      <c r="I2" s="75"/>
    </row>
    <row r="3" spans="1:22" ht="5.0999999999999996" customHeight="1">
      <c r="B3" s="65"/>
      <c r="C3" s="65"/>
      <c r="D3" s="65"/>
      <c r="E3" s="65"/>
      <c r="F3" s="65"/>
      <c r="G3" s="65"/>
      <c r="H3" s="65"/>
      <c r="I3" s="65"/>
    </row>
    <row r="4" spans="1:22" s="1" customFormat="1" ht="30" customHeight="1">
      <c r="A4" s="20"/>
      <c r="B4" s="66" t="s">
        <v>1</v>
      </c>
      <c r="C4" s="66"/>
      <c r="D4" s="66"/>
      <c r="E4" s="67" t="str">
        <f>AnaPlan!E4</f>
        <v>2024 - 2025 Eğitim - Öğretim Yılı</v>
      </c>
      <c r="F4" s="67"/>
      <c r="G4" s="9" t="s">
        <v>2</v>
      </c>
      <c r="H4" s="67" t="str">
        <f>AnaPlan!H4</f>
        <v>Elektrik - Elektronik Teknolojisi</v>
      </c>
      <c r="I4" s="67"/>
      <c r="J4" s="20"/>
      <c r="K4" s="20"/>
      <c r="L4" s="20"/>
      <c r="M4" s="20"/>
      <c r="N4" s="20"/>
      <c r="O4" s="20"/>
      <c r="P4" s="20"/>
      <c r="Q4" s="20"/>
      <c r="R4" s="20"/>
      <c r="S4" s="20"/>
      <c r="T4" s="20"/>
      <c r="U4" s="20"/>
      <c r="V4" s="20"/>
    </row>
    <row r="5" spans="1:22" s="1" customFormat="1" ht="30" customHeight="1">
      <c r="A5" s="20"/>
      <c r="B5" s="66" t="s">
        <v>4</v>
      </c>
      <c r="C5" s="66"/>
      <c r="D5" s="66"/>
      <c r="E5" s="67" t="str">
        <f>AnaPlan!E5</f>
        <v>Simav Şehit Emre Üçkan Mesleki ve Teknik Anadolu Lisesi</v>
      </c>
      <c r="F5" s="67"/>
      <c r="G5" s="9" t="s">
        <v>5</v>
      </c>
      <c r="H5" s="67" t="str">
        <f>AnaPlan!H5</f>
        <v>Mehmet ÇAKMAK</v>
      </c>
      <c r="I5" s="67"/>
      <c r="J5" s="20"/>
      <c r="K5" s="20"/>
      <c r="L5" s="20"/>
      <c r="M5" s="20"/>
      <c r="N5" s="20"/>
      <c r="O5" s="20"/>
      <c r="P5" s="20"/>
      <c r="Q5" s="20"/>
      <c r="R5" s="20"/>
      <c r="S5" s="20"/>
      <c r="T5" s="20"/>
      <c r="U5" s="20"/>
      <c r="V5" s="20"/>
    </row>
    <row r="6" spans="1:22" s="1" customFormat="1" ht="30" customHeight="1">
      <c r="A6" s="20"/>
      <c r="B6" s="66" t="s">
        <v>6</v>
      </c>
      <c r="C6" s="66"/>
      <c r="D6" s="66"/>
      <c r="E6" s="76" t="s">
        <v>91</v>
      </c>
      <c r="F6" s="76"/>
      <c r="G6" s="9" t="s">
        <v>7</v>
      </c>
      <c r="H6" s="67" t="s">
        <v>864</v>
      </c>
      <c r="I6" s="67"/>
      <c r="J6" s="20"/>
      <c r="K6" s="20"/>
      <c r="L6" s="20"/>
      <c r="M6" s="20"/>
      <c r="N6" s="20"/>
      <c r="O6" s="20"/>
      <c r="P6" s="20"/>
      <c r="Q6" s="20"/>
      <c r="R6" s="20"/>
      <c r="S6" s="20"/>
      <c r="T6" s="20"/>
      <c r="U6" s="20"/>
      <c r="V6" s="20"/>
    </row>
    <row r="7" spans="1:22" ht="15" customHeight="1">
      <c r="B7" s="65"/>
      <c r="C7" s="65"/>
      <c r="D7" s="65"/>
      <c r="E7" s="65"/>
      <c r="F7" s="65"/>
      <c r="G7" s="65"/>
      <c r="H7" s="65"/>
      <c r="I7" s="65"/>
    </row>
    <row r="8" spans="1:22" s="3" customFormat="1" ht="15.75" customHeight="1">
      <c r="A8" s="2"/>
      <c r="B8" s="77" t="s">
        <v>13</v>
      </c>
      <c r="C8" s="77" t="s">
        <v>629</v>
      </c>
      <c r="D8" s="77" t="s">
        <v>37</v>
      </c>
      <c r="E8" s="79" t="s">
        <v>8</v>
      </c>
      <c r="F8" s="79" t="s">
        <v>9</v>
      </c>
      <c r="G8" s="79" t="s">
        <v>10</v>
      </c>
      <c r="H8" s="79" t="s">
        <v>11</v>
      </c>
      <c r="I8" s="79" t="s">
        <v>12</v>
      </c>
      <c r="J8" s="2"/>
      <c r="K8" s="2"/>
      <c r="L8" s="2"/>
      <c r="M8" s="2"/>
      <c r="N8" s="2"/>
      <c r="O8" s="2"/>
      <c r="P8" s="2"/>
      <c r="Q8" s="2"/>
      <c r="R8" s="2"/>
      <c r="S8" s="2"/>
      <c r="T8" s="2"/>
      <c r="U8" s="2"/>
      <c r="V8" s="2"/>
    </row>
    <row r="9" spans="1:22" s="3" customFormat="1" ht="32.450000000000003" customHeight="1">
      <c r="A9" s="2"/>
      <c r="B9" s="78"/>
      <c r="C9" s="78"/>
      <c r="D9" s="78"/>
      <c r="E9" s="79"/>
      <c r="F9" s="79"/>
      <c r="G9" s="79"/>
      <c r="H9" s="79"/>
      <c r="I9" s="79"/>
      <c r="J9" s="2"/>
      <c r="K9" s="2"/>
      <c r="L9" s="2"/>
      <c r="M9" s="2"/>
      <c r="N9" s="2"/>
      <c r="O9" s="2"/>
      <c r="P9" s="2"/>
      <c r="Q9" s="2"/>
      <c r="R9" s="2"/>
      <c r="S9" s="2"/>
      <c r="T9" s="2"/>
      <c r="U9" s="2"/>
      <c r="V9" s="2"/>
    </row>
    <row r="10" spans="1:22" ht="5.0999999999999996" customHeight="1">
      <c r="B10" s="81"/>
      <c r="C10" s="81"/>
      <c r="D10" s="81"/>
      <c r="E10" s="81"/>
      <c r="F10" s="81"/>
      <c r="G10" s="81"/>
      <c r="H10" s="81"/>
      <c r="I10" s="81"/>
    </row>
    <row r="11" spans="1:22" ht="23.45" customHeight="1">
      <c r="B11" s="82" t="s">
        <v>14</v>
      </c>
      <c r="C11" s="82"/>
      <c r="D11" s="82"/>
      <c r="E11" s="82"/>
      <c r="F11" s="82"/>
      <c r="G11" s="82"/>
      <c r="H11" s="82"/>
      <c r="I11" s="82"/>
    </row>
    <row r="12" spans="1:22" ht="24" customHeight="1">
      <c r="B12" s="4"/>
      <c r="C12" s="4"/>
      <c r="D12" s="5"/>
      <c r="E12" s="83" t="s">
        <v>767</v>
      </c>
      <c r="F12" s="83"/>
      <c r="G12" s="83"/>
      <c r="H12" s="83"/>
      <c r="I12" s="83"/>
    </row>
    <row r="13" spans="1:22" ht="60">
      <c r="B13" s="6">
        <v>1</v>
      </c>
      <c r="C13" s="46" t="str">
        <f>CONCATENATE(LEFT(DAY(CT!D7),2),"-",LEFT(DAY(CT!H7),2)," Eylül")</f>
        <v>9-13 Eylül</v>
      </c>
      <c r="D13" s="7">
        <v>3</v>
      </c>
      <c r="E13" s="15" t="s">
        <v>788</v>
      </c>
      <c r="F13" s="15" t="s">
        <v>231</v>
      </c>
      <c r="G13" s="18" t="s">
        <v>15</v>
      </c>
      <c r="H13" s="18" t="s">
        <v>30</v>
      </c>
      <c r="I13" s="8" t="s">
        <v>16</v>
      </c>
    </row>
    <row r="14" spans="1:22" ht="60">
      <c r="B14" s="6">
        <v>2</v>
      </c>
      <c r="C14" s="46" t="str">
        <f>CONCATENATE(LEFT(DAY(CT!D8),2),"-",LEFT(DAY(CT!H8),2)," Eylül")</f>
        <v>16-20 Eylül</v>
      </c>
      <c r="D14" s="7">
        <f>$D$13</f>
        <v>3</v>
      </c>
      <c r="E14" s="15" t="s">
        <v>196</v>
      </c>
      <c r="F14" s="15" t="s">
        <v>225</v>
      </c>
      <c r="G14" s="18" t="s">
        <v>15</v>
      </c>
      <c r="H14" s="18" t="s">
        <v>30</v>
      </c>
      <c r="I14" s="8" t="s">
        <v>38</v>
      </c>
    </row>
    <row r="15" spans="1:22" ht="60">
      <c r="B15" s="6">
        <v>3</v>
      </c>
      <c r="C15" s="46" t="str">
        <f>CONCATENATE(LEFT(DAY(CT!D9),2),"-",LEFT(DAY(CT!H9),2)," Eylül")</f>
        <v>23-27 Eylül</v>
      </c>
      <c r="D15" s="7">
        <f>$D$13</f>
        <v>3</v>
      </c>
      <c r="E15" s="15" t="s">
        <v>197</v>
      </c>
      <c r="F15" s="15" t="s">
        <v>226</v>
      </c>
      <c r="G15" s="18" t="s">
        <v>15</v>
      </c>
      <c r="H15" s="18" t="s">
        <v>30</v>
      </c>
      <c r="I15" s="8"/>
    </row>
    <row r="16" spans="1:22" ht="5.0999999999999996" customHeight="1">
      <c r="B16" s="80"/>
      <c r="C16" s="80"/>
      <c r="D16" s="80"/>
      <c r="E16" s="80"/>
      <c r="F16" s="80"/>
      <c r="G16" s="80"/>
      <c r="H16" s="80"/>
      <c r="I16" s="80"/>
    </row>
    <row r="17" spans="2:9" s="19" customFormat="1" ht="22.15" customHeight="1">
      <c r="B17" s="84" t="s">
        <v>17</v>
      </c>
      <c r="C17" s="84"/>
      <c r="D17" s="84"/>
      <c r="E17" s="84"/>
      <c r="F17" s="84"/>
      <c r="G17" s="84"/>
      <c r="H17" s="84"/>
      <c r="I17" s="84"/>
    </row>
    <row r="18" spans="2:9" ht="60">
      <c r="B18" s="6">
        <v>4</v>
      </c>
      <c r="C18" s="46" t="str">
        <f>CONCATENATE(LEFT(DAY(CT!D13),2),"-",LEFT(DAY(CT!H13),2)," Ekim")</f>
        <v>30-4 Ekim</v>
      </c>
      <c r="D18" s="7">
        <f>$D$13</f>
        <v>3</v>
      </c>
      <c r="E18" s="15" t="s">
        <v>198</v>
      </c>
      <c r="F18" s="15" t="s">
        <v>227</v>
      </c>
      <c r="G18" s="18" t="s">
        <v>15</v>
      </c>
      <c r="H18" s="18" t="s">
        <v>30</v>
      </c>
      <c r="I18" s="8"/>
    </row>
    <row r="19" spans="2:9" s="19" customFormat="1" ht="60">
      <c r="B19" s="6">
        <v>5</v>
      </c>
      <c r="C19" s="46" t="str">
        <f>CONCATENATE(LEFT(DAY(CT!D14),2),"-",LEFT(DAY(CT!H14),2)," Ekim")</f>
        <v>7-11 Ekim</v>
      </c>
      <c r="D19" s="7">
        <f>$D$13</f>
        <v>3</v>
      </c>
      <c r="E19" s="15" t="s">
        <v>199</v>
      </c>
      <c r="F19" s="15" t="s">
        <v>228</v>
      </c>
      <c r="G19" s="18" t="s">
        <v>15</v>
      </c>
      <c r="H19" s="18" t="s">
        <v>30</v>
      </c>
      <c r="I19" s="8" t="s">
        <v>39</v>
      </c>
    </row>
    <row r="20" spans="2:9" s="19" customFormat="1" ht="60">
      <c r="B20" s="6">
        <v>6</v>
      </c>
      <c r="C20" s="46" t="str">
        <f>CONCATENATE(LEFT(DAY(CT!D15),2),"-",LEFT(DAY(CT!H15),2)," Ekim")</f>
        <v>14-18 Ekim</v>
      </c>
      <c r="D20" s="7">
        <f>$D$13</f>
        <v>3</v>
      </c>
      <c r="E20" s="18" t="s">
        <v>200</v>
      </c>
      <c r="F20" s="18" t="s">
        <v>229</v>
      </c>
      <c r="G20" s="18" t="s">
        <v>15</v>
      </c>
      <c r="H20" s="18" t="s">
        <v>30</v>
      </c>
      <c r="I20" s="8"/>
    </row>
    <row r="21" spans="2:9" s="19" customFormat="1" ht="60">
      <c r="B21" s="6">
        <v>7</v>
      </c>
      <c r="C21" s="46" t="str">
        <f>CONCATENATE(LEFT(DAY(CT!D16),2),"-",LEFT(DAY(CT!H16),2)," Ekim")</f>
        <v>21-25 Ekim</v>
      </c>
      <c r="D21" s="7">
        <f>$D$13</f>
        <v>3</v>
      </c>
      <c r="E21" s="18" t="s">
        <v>201</v>
      </c>
      <c r="F21" s="18" t="s">
        <v>230</v>
      </c>
      <c r="G21" s="18" t="s">
        <v>15</v>
      </c>
      <c r="H21" s="18" t="s">
        <v>30</v>
      </c>
      <c r="I21" s="8"/>
    </row>
    <row r="22" spans="2:9" s="19" customFormat="1" ht="60">
      <c r="B22" s="6">
        <v>8</v>
      </c>
      <c r="C22" s="46" t="str">
        <f>CONCATENATE(LEFT(DAY(CT!D17),2),"-",LEFT(DAY(CT!H17),2)," Kasım")</f>
        <v>28-1 Kasım</v>
      </c>
      <c r="D22" s="7">
        <f>$D$13</f>
        <v>3</v>
      </c>
      <c r="E22" s="18" t="s">
        <v>387</v>
      </c>
      <c r="F22" s="18" t="s">
        <v>232</v>
      </c>
      <c r="G22" s="18" t="s">
        <v>15</v>
      </c>
      <c r="H22" s="18" t="s">
        <v>30</v>
      </c>
      <c r="I22" s="8" t="s">
        <v>31</v>
      </c>
    </row>
    <row r="23" spans="2:9" s="19" customFormat="1" ht="5.0999999999999996" customHeight="1">
      <c r="B23" s="80"/>
      <c r="C23" s="80"/>
      <c r="D23" s="80"/>
      <c r="E23" s="80"/>
      <c r="F23" s="80"/>
      <c r="G23" s="80"/>
      <c r="H23" s="80"/>
      <c r="I23" s="80"/>
    </row>
    <row r="24" spans="2:9" s="19" customFormat="1" ht="20.25">
      <c r="B24" s="85" t="s">
        <v>18</v>
      </c>
      <c r="C24" s="85"/>
      <c r="D24" s="85"/>
      <c r="E24" s="85"/>
      <c r="F24" s="85"/>
      <c r="G24" s="85"/>
      <c r="H24" s="85"/>
      <c r="I24" s="85"/>
    </row>
    <row r="25" spans="2:9" s="19" customFormat="1" ht="60">
      <c r="B25" s="6">
        <v>9</v>
      </c>
      <c r="C25" s="46" t="str">
        <f>CONCATENATE(LEFT(DAY(CT!D20),2),"-",LEFT(DAY(CT!H20),2)," Kasım")</f>
        <v>4-8 Kasım</v>
      </c>
      <c r="D25" s="7">
        <f>$D$13</f>
        <v>3</v>
      </c>
      <c r="E25" s="18" t="s">
        <v>202</v>
      </c>
      <c r="F25" s="10" t="s">
        <v>233</v>
      </c>
      <c r="G25" s="10" t="s">
        <v>15</v>
      </c>
      <c r="H25" s="18" t="s">
        <v>30</v>
      </c>
      <c r="I25" s="8" t="s">
        <v>54</v>
      </c>
    </row>
    <row r="26" spans="2:9" s="19" customFormat="1" ht="24" customHeight="1">
      <c r="B26" s="4"/>
      <c r="C26" s="4"/>
      <c r="D26" s="5"/>
      <c r="E26" s="86" t="s">
        <v>777</v>
      </c>
      <c r="F26" s="86"/>
      <c r="G26" s="86"/>
      <c r="H26" s="86"/>
      <c r="I26" s="86"/>
    </row>
    <row r="27" spans="2:9" s="19" customFormat="1" ht="73.900000000000006" customHeight="1">
      <c r="B27" s="6">
        <v>10</v>
      </c>
      <c r="C27" s="46" t="str">
        <f>CONCATENATE(LEFT(DAY(CT!D22),2),"-",LEFT(DAY(CT!H22),2)," Kasım")</f>
        <v>18-22 Kasım</v>
      </c>
      <c r="D27" s="7">
        <f>$D$13</f>
        <v>3</v>
      </c>
      <c r="E27" s="18" t="s">
        <v>203</v>
      </c>
      <c r="F27" s="10" t="s">
        <v>234</v>
      </c>
      <c r="G27" s="10" t="s">
        <v>15</v>
      </c>
      <c r="H27" s="18" t="s">
        <v>30</v>
      </c>
      <c r="I27" s="8" t="s">
        <v>32</v>
      </c>
    </row>
    <row r="28" spans="2:9" s="19" customFormat="1" ht="72.75" customHeight="1">
      <c r="B28" s="6">
        <v>11</v>
      </c>
      <c r="C28" s="46" t="str">
        <f>CONCATENATE(LEFT(DAY(CT!D23),2),"-",LEFT(DAY(CT!H23),2)," Kasım")</f>
        <v>25-29 Kasım</v>
      </c>
      <c r="D28" s="7">
        <f>$D$13</f>
        <v>3</v>
      </c>
      <c r="E28" s="18" t="s">
        <v>204</v>
      </c>
      <c r="F28" s="10" t="s">
        <v>235</v>
      </c>
      <c r="G28" s="10" t="s">
        <v>15</v>
      </c>
      <c r="H28" s="18" t="s">
        <v>30</v>
      </c>
      <c r="I28" s="8" t="s">
        <v>53</v>
      </c>
    </row>
    <row r="29" spans="2:9" s="19" customFormat="1" ht="5.0999999999999996" customHeight="1">
      <c r="B29" s="80"/>
      <c r="C29" s="80"/>
      <c r="D29" s="80"/>
      <c r="E29" s="80"/>
      <c r="F29" s="80"/>
      <c r="G29" s="80"/>
      <c r="H29" s="80"/>
      <c r="I29" s="80"/>
    </row>
    <row r="30" spans="2:9" s="19" customFormat="1" ht="25.15" customHeight="1">
      <c r="B30" s="85" t="s">
        <v>19</v>
      </c>
      <c r="C30" s="85"/>
      <c r="D30" s="85"/>
      <c r="E30" s="85"/>
      <c r="F30" s="85"/>
      <c r="G30" s="85"/>
      <c r="H30" s="85"/>
      <c r="I30" s="85"/>
    </row>
    <row r="31" spans="2:9" s="19" customFormat="1" ht="75">
      <c r="B31" s="6">
        <v>12</v>
      </c>
      <c r="C31" s="46" t="str">
        <f>CONCATENATE(LEFT(DAY(CT!D27),2),"-",LEFT(DAY(CT!H27),2)," Aralık")</f>
        <v>2-6 Aralık</v>
      </c>
      <c r="D31" s="7">
        <f>$D$13</f>
        <v>3</v>
      </c>
      <c r="E31" s="18" t="s">
        <v>205</v>
      </c>
      <c r="F31" s="10" t="s">
        <v>224</v>
      </c>
      <c r="G31" s="10" t="s">
        <v>15</v>
      </c>
      <c r="H31" s="18" t="s">
        <v>30</v>
      </c>
      <c r="I31" s="8" t="s">
        <v>40</v>
      </c>
    </row>
    <row r="32" spans="2:9" s="19" customFormat="1" ht="60">
      <c r="B32" s="6">
        <v>13</v>
      </c>
      <c r="C32" s="46" t="str">
        <f>CONCATENATE(LEFT(DAY(CT!D28),2),"-",LEFT(DAY(CT!H28),2)," Aralık")</f>
        <v>9-13 Aralık</v>
      </c>
      <c r="D32" s="7">
        <f>$D$13</f>
        <v>3</v>
      </c>
      <c r="E32" s="18" t="s">
        <v>206</v>
      </c>
      <c r="F32" s="10" t="s">
        <v>236</v>
      </c>
      <c r="G32" s="10" t="s">
        <v>15</v>
      </c>
      <c r="H32" s="18" t="s">
        <v>30</v>
      </c>
      <c r="I32" s="8"/>
    </row>
    <row r="33" spans="2:9" s="19" customFormat="1" ht="60">
      <c r="B33" s="6">
        <v>14</v>
      </c>
      <c r="C33" s="46" t="str">
        <f>CONCATENATE(LEFT(DAY(CT!D29),2),"-",LEFT(DAY(CT!H29),2)," Aralık")</f>
        <v>16-20 Aralık</v>
      </c>
      <c r="D33" s="7">
        <f>$D$13</f>
        <v>3</v>
      </c>
      <c r="E33" s="18" t="s">
        <v>207</v>
      </c>
      <c r="F33" s="10" t="s">
        <v>237</v>
      </c>
      <c r="G33" s="10" t="s">
        <v>15</v>
      </c>
      <c r="H33" s="18" t="s">
        <v>30</v>
      </c>
      <c r="I33" s="8" t="s">
        <v>41</v>
      </c>
    </row>
    <row r="34" spans="2:9" s="19" customFormat="1" ht="60">
      <c r="B34" s="6">
        <v>15</v>
      </c>
      <c r="C34" s="46" t="str">
        <f>CONCATENATE(LEFT(DAY(CT!D30),2),"-",LEFT(DAY(CT!H30),2)," Aralık")</f>
        <v>23-27 Aralık</v>
      </c>
      <c r="D34" s="7">
        <f>$D$13</f>
        <v>3</v>
      </c>
      <c r="E34" s="18" t="s">
        <v>208</v>
      </c>
      <c r="F34" s="10" t="s">
        <v>238</v>
      </c>
      <c r="G34" s="10" t="s">
        <v>15</v>
      </c>
      <c r="H34" s="18" t="s">
        <v>30</v>
      </c>
      <c r="I34" s="8"/>
    </row>
    <row r="35" spans="2:9" s="19" customFormat="1" ht="5.0999999999999996" customHeight="1">
      <c r="B35" s="80"/>
      <c r="C35" s="80"/>
      <c r="D35" s="80"/>
      <c r="E35" s="80"/>
      <c r="F35" s="80"/>
      <c r="G35" s="80"/>
      <c r="H35" s="80"/>
      <c r="I35" s="80"/>
    </row>
    <row r="36" spans="2:9" s="19" customFormat="1" ht="28.15" customHeight="1">
      <c r="B36" s="85" t="s">
        <v>20</v>
      </c>
      <c r="C36" s="85"/>
      <c r="D36" s="85"/>
      <c r="E36" s="85"/>
      <c r="F36" s="85"/>
      <c r="G36" s="85"/>
      <c r="H36" s="85"/>
      <c r="I36" s="85"/>
    </row>
    <row r="37" spans="2:9" s="19" customFormat="1" ht="60">
      <c r="B37" s="6">
        <v>16</v>
      </c>
      <c r="C37" s="46" t="str">
        <f>CONCATENATE(LEFT(DAY(CT!D34),2),"-",LEFT(DAY(CT!H34),2)," Ocak")</f>
        <v>30-3 Ocak</v>
      </c>
      <c r="D37" s="7">
        <f>$D$13</f>
        <v>3</v>
      </c>
      <c r="E37" s="18" t="s">
        <v>209</v>
      </c>
      <c r="F37" s="10" t="s">
        <v>239</v>
      </c>
      <c r="G37" s="10" t="s">
        <v>15</v>
      </c>
      <c r="H37" s="18" t="s">
        <v>30</v>
      </c>
      <c r="I37" s="8" t="s">
        <v>21</v>
      </c>
    </row>
    <row r="38" spans="2:9" s="19" customFormat="1" ht="60">
      <c r="B38" s="6">
        <v>17</v>
      </c>
      <c r="C38" s="46" t="str">
        <f>CONCATENATE(LEFT(DAY(CT!D35),2),"-",LEFT(DAY(CT!H35),2)," Ocak")</f>
        <v>6-10 Ocak</v>
      </c>
      <c r="D38" s="7">
        <f>$D$13</f>
        <v>3</v>
      </c>
      <c r="E38" s="10" t="s">
        <v>210</v>
      </c>
      <c r="F38" s="10" t="s">
        <v>211</v>
      </c>
      <c r="G38" s="10" t="s">
        <v>15</v>
      </c>
      <c r="H38" s="18" t="s">
        <v>30</v>
      </c>
      <c r="I38" s="8" t="s">
        <v>42</v>
      </c>
    </row>
    <row r="39" spans="2:9" s="19" customFormat="1" ht="60">
      <c r="B39" s="6">
        <v>18</v>
      </c>
      <c r="C39" s="46" t="str">
        <f>CONCATENATE(LEFT(DAY(CT!D36),2),"-",LEFT(DAY(CT!H36),2)," Ocak")</f>
        <v>13-17 Ocak</v>
      </c>
      <c r="D39" s="7">
        <f>$D$13</f>
        <v>3</v>
      </c>
      <c r="E39" s="18" t="s">
        <v>212</v>
      </c>
      <c r="F39" s="10" t="s">
        <v>240</v>
      </c>
      <c r="G39" s="10" t="s">
        <v>15</v>
      </c>
      <c r="H39" s="18" t="s">
        <v>30</v>
      </c>
      <c r="I39" s="8" t="s">
        <v>34</v>
      </c>
    </row>
    <row r="40" spans="2:9" s="19" customFormat="1" ht="24" customHeight="1">
      <c r="B40" s="4"/>
      <c r="C40" s="4"/>
      <c r="D40" s="5"/>
      <c r="E40" s="83" t="s">
        <v>33</v>
      </c>
      <c r="F40" s="83"/>
      <c r="G40" s="83"/>
      <c r="H40" s="83"/>
      <c r="I40" s="83"/>
    </row>
    <row r="41" spans="2:9" s="19" customFormat="1" ht="24" customHeight="1">
      <c r="B41" s="4"/>
      <c r="C41" s="4"/>
      <c r="D41" s="5"/>
      <c r="E41" s="83" t="s">
        <v>33</v>
      </c>
      <c r="F41" s="83"/>
      <c r="G41" s="83"/>
      <c r="H41" s="83"/>
      <c r="I41" s="83"/>
    </row>
    <row r="42" spans="2:9" s="19" customFormat="1" ht="5.0999999999999996" customHeight="1" thickBot="1">
      <c r="B42" s="11"/>
      <c r="C42" s="11"/>
      <c r="D42" s="12"/>
      <c r="E42" s="16"/>
      <c r="F42" s="13"/>
      <c r="G42" s="13"/>
      <c r="H42" s="13"/>
      <c r="I42" s="13"/>
    </row>
    <row r="43" spans="2:9" s="19" customFormat="1" ht="33.6" customHeight="1" thickBot="1">
      <c r="B43" s="87" t="s">
        <v>778</v>
      </c>
      <c r="C43" s="87"/>
      <c r="D43" s="87"/>
      <c r="E43" s="87"/>
      <c r="F43" s="87"/>
      <c r="G43" s="87"/>
      <c r="H43" s="87"/>
      <c r="I43" s="88"/>
    </row>
    <row r="44" spans="2:9" s="19" customFormat="1" ht="5.0999999999999996" customHeight="1">
      <c r="B44" s="11"/>
      <c r="C44" s="11"/>
      <c r="D44" s="12"/>
      <c r="E44" s="16"/>
      <c r="F44" s="13"/>
      <c r="G44" s="13"/>
      <c r="H44" s="13"/>
      <c r="I44" s="13"/>
    </row>
    <row r="45" spans="2:9" s="19" customFormat="1" ht="26.45" customHeight="1">
      <c r="B45" s="85" t="s">
        <v>22</v>
      </c>
      <c r="C45" s="85"/>
      <c r="D45" s="85"/>
      <c r="E45" s="85"/>
      <c r="F45" s="85"/>
      <c r="G45" s="85"/>
      <c r="H45" s="85"/>
      <c r="I45" s="85"/>
    </row>
    <row r="46" spans="2:9" s="19" customFormat="1" ht="75">
      <c r="B46" s="6">
        <v>19</v>
      </c>
      <c r="C46" s="46" t="str">
        <f>CONCATENATE(LEFT(DAY(CT!L6),2),"-",LEFT(DAY(CT!P6),2)," Şubat")</f>
        <v>3-7 Şubat</v>
      </c>
      <c r="D46" s="7">
        <f>$D$13</f>
        <v>3</v>
      </c>
      <c r="E46" s="18" t="s">
        <v>213</v>
      </c>
      <c r="F46" s="10" t="s">
        <v>241</v>
      </c>
      <c r="G46" s="10" t="s">
        <v>15</v>
      </c>
      <c r="H46" s="18" t="s">
        <v>30</v>
      </c>
      <c r="I46" s="8" t="s">
        <v>23</v>
      </c>
    </row>
    <row r="47" spans="2:9" s="19" customFormat="1" ht="60">
      <c r="B47" s="6">
        <v>20</v>
      </c>
      <c r="C47" s="46" t="str">
        <f>CONCATENATE(LEFT(DAY(CT!L7),2),"-",LEFT(DAY(CT!P7),2)," Şubat")</f>
        <v>10-14 Şubat</v>
      </c>
      <c r="D47" s="7">
        <f>$D$13</f>
        <v>3</v>
      </c>
      <c r="E47" s="18" t="s">
        <v>214</v>
      </c>
      <c r="F47" s="10" t="s">
        <v>242</v>
      </c>
      <c r="G47" s="10" t="s">
        <v>15</v>
      </c>
      <c r="H47" s="18" t="s">
        <v>30</v>
      </c>
      <c r="I47" s="8" t="s">
        <v>43</v>
      </c>
    </row>
    <row r="48" spans="2:9" s="19" customFormat="1" ht="60">
      <c r="B48" s="6">
        <v>21</v>
      </c>
      <c r="C48" s="46" t="str">
        <f>CONCATENATE(LEFT(DAY(CT!L8),2),"-",LEFT(DAY(CT!P8),2)," Şubat")</f>
        <v>17-21 Şubat</v>
      </c>
      <c r="D48" s="7">
        <f>$D$13</f>
        <v>3</v>
      </c>
      <c r="E48" s="18" t="s">
        <v>215</v>
      </c>
      <c r="F48" s="10" t="s">
        <v>243</v>
      </c>
      <c r="G48" s="10" t="s">
        <v>15</v>
      </c>
      <c r="H48" s="18" t="s">
        <v>30</v>
      </c>
      <c r="I48" s="8"/>
    </row>
    <row r="49" spans="2:9" s="19" customFormat="1" ht="60">
      <c r="B49" s="6">
        <v>22</v>
      </c>
      <c r="C49" s="46" t="str">
        <f>CONCATENATE(LEFT(DAY(CT!L9),2),"-",LEFT(DAY(CT!P9),2)," Mart")</f>
        <v>24-28 Mart</v>
      </c>
      <c r="D49" s="7">
        <f>$D$13</f>
        <v>3</v>
      </c>
      <c r="E49" s="18" t="s">
        <v>216</v>
      </c>
      <c r="F49" s="10" t="s">
        <v>244</v>
      </c>
      <c r="G49" s="10" t="s">
        <v>15</v>
      </c>
      <c r="H49" s="18" t="s">
        <v>30</v>
      </c>
      <c r="I49" s="8"/>
    </row>
    <row r="50" spans="2:9" s="19" customFormat="1" ht="5.0999999999999996" customHeight="1">
      <c r="B50" s="89"/>
      <c r="C50" s="89"/>
      <c r="D50" s="89"/>
      <c r="E50" s="89"/>
      <c r="F50" s="89"/>
      <c r="G50" s="89"/>
      <c r="H50" s="89"/>
      <c r="I50" s="89"/>
    </row>
    <row r="51" spans="2:9" s="19" customFormat="1" ht="26.45" customHeight="1">
      <c r="B51" s="85" t="s">
        <v>24</v>
      </c>
      <c r="C51" s="85"/>
      <c r="D51" s="85"/>
      <c r="E51" s="85"/>
      <c r="F51" s="85"/>
      <c r="G51" s="85"/>
      <c r="H51" s="85"/>
      <c r="I51" s="85"/>
    </row>
    <row r="52" spans="2:9" s="19" customFormat="1" ht="60">
      <c r="B52" s="6">
        <v>23</v>
      </c>
      <c r="C52" s="46" t="str">
        <f>CONCATENATE(LEFT(DAY(CT!L13),2),"-",LEFT(DAY(CT!P13),2)," Mart")</f>
        <v>3-7 Mart</v>
      </c>
      <c r="D52" s="7">
        <f>$D$13</f>
        <v>3</v>
      </c>
      <c r="E52" s="18" t="s">
        <v>217</v>
      </c>
      <c r="F52" s="10" t="s">
        <v>245</v>
      </c>
      <c r="G52" s="10" t="s">
        <v>15</v>
      </c>
      <c r="H52" s="18" t="s">
        <v>30</v>
      </c>
      <c r="I52" s="8" t="s">
        <v>45</v>
      </c>
    </row>
    <row r="53" spans="2:9" s="19" customFormat="1" ht="90">
      <c r="B53" s="6">
        <v>24</v>
      </c>
      <c r="C53" s="46" t="str">
        <f>CONCATENATE(LEFT(DAY(CT!L14),2),"-",LEFT(DAY(CT!P14),2)," Mart")</f>
        <v>10-14 Mart</v>
      </c>
      <c r="D53" s="7">
        <f>$D$13</f>
        <v>3</v>
      </c>
      <c r="E53" s="18" t="s">
        <v>218</v>
      </c>
      <c r="F53" s="10" t="s">
        <v>246</v>
      </c>
      <c r="G53" s="10" t="s">
        <v>15</v>
      </c>
      <c r="H53" s="18" t="s">
        <v>30</v>
      </c>
      <c r="I53" s="8" t="s">
        <v>44</v>
      </c>
    </row>
    <row r="54" spans="2:9" s="19" customFormat="1" ht="60">
      <c r="B54" s="6">
        <v>25</v>
      </c>
      <c r="C54" s="46" t="str">
        <f>CONCATENATE(LEFT(DAY(CT!L15),2),"-",LEFT(DAY(CT!P15),2)," Mart")</f>
        <v>17-21 Mart</v>
      </c>
      <c r="D54" s="7">
        <f>$D$13</f>
        <v>3</v>
      </c>
      <c r="E54" s="18" t="s">
        <v>219</v>
      </c>
      <c r="F54" s="10" t="s">
        <v>247</v>
      </c>
      <c r="G54" s="10" t="s">
        <v>15</v>
      </c>
      <c r="H54" s="18" t="s">
        <v>30</v>
      </c>
      <c r="I54" s="8" t="s">
        <v>48</v>
      </c>
    </row>
    <row r="55" spans="2:9" s="19" customFormat="1" ht="60">
      <c r="B55" s="6">
        <v>26</v>
      </c>
      <c r="C55" s="46" t="str">
        <f>CONCATENATE(LEFT(DAY(CT!L16),2),"-",LEFT(DAY(CT!P16),2)," Mart")</f>
        <v>24-28 Mart</v>
      </c>
      <c r="D55" s="7">
        <f>$D$13</f>
        <v>3</v>
      </c>
      <c r="E55" s="18" t="s">
        <v>220</v>
      </c>
      <c r="F55" s="10" t="s">
        <v>248</v>
      </c>
      <c r="G55" s="10" t="s">
        <v>15</v>
      </c>
      <c r="H55" s="18" t="s">
        <v>30</v>
      </c>
      <c r="I55" s="8" t="s">
        <v>46</v>
      </c>
    </row>
    <row r="56" spans="2:9" s="19" customFormat="1" ht="5.0999999999999996" customHeight="1">
      <c r="B56" s="89"/>
      <c r="C56" s="89"/>
      <c r="D56" s="89"/>
      <c r="E56" s="89"/>
      <c r="F56" s="89"/>
      <c r="G56" s="89"/>
      <c r="H56" s="89"/>
      <c r="I56" s="89"/>
    </row>
    <row r="57" spans="2:9" s="19" customFormat="1" ht="27" customHeight="1">
      <c r="B57" s="84" t="s">
        <v>25</v>
      </c>
      <c r="C57" s="84"/>
      <c r="D57" s="84"/>
      <c r="E57" s="84"/>
      <c r="F57" s="84"/>
      <c r="G57" s="84"/>
      <c r="H57" s="84"/>
      <c r="I57" s="84"/>
    </row>
    <row r="58" spans="2:9" s="19" customFormat="1" ht="27" customHeight="1">
      <c r="B58" s="4"/>
      <c r="C58" s="4"/>
      <c r="D58" s="5"/>
      <c r="E58" s="86" t="s">
        <v>779</v>
      </c>
      <c r="F58" s="86"/>
      <c r="G58" s="86"/>
      <c r="H58" s="86"/>
      <c r="I58" s="86"/>
    </row>
    <row r="59" spans="2:9" s="19" customFormat="1" ht="60">
      <c r="B59" s="6">
        <v>27</v>
      </c>
      <c r="C59" s="46" t="str">
        <f>CONCATENATE(LEFT(DAY(CT!L21),2),"-",LEFT(DAY(CT!P21),2)," Nisan")</f>
        <v>7-11 Nisan</v>
      </c>
      <c r="D59" s="7">
        <f>$D$13</f>
        <v>3</v>
      </c>
      <c r="E59" s="18" t="s">
        <v>221</v>
      </c>
      <c r="F59" s="10" t="s">
        <v>249</v>
      </c>
      <c r="G59" s="10" t="s">
        <v>15</v>
      </c>
      <c r="H59" s="18" t="s">
        <v>30</v>
      </c>
      <c r="I59" s="8"/>
    </row>
    <row r="60" spans="2:9" ht="120">
      <c r="B60" s="6">
        <v>28</v>
      </c>
      <c r="C60" s="46" t="str">
        <f>CONCATENATE(LEFT(DAY(CT!L22),2),"-",LEFT(DAY(CT!P22),2)," Nisan")</f>
        <v>14-18 Nisan</v>
      </c>
      <c r="D60" s="7">
        <f>$D$13</f>
        <v>3</v>
      </c>
      <c r="E60" s="18" t="s">
        <v>222</v>
      </c>
      <c r="F60" s="10" t="s">
        <v>250</v>
      </c>
      <c r="G60" s="10" t="s">
        <v>15</v>
      </c>
      <c r="H60" s="18" t="s">
        <v>30</v>
      </c>
      <c r="I60" s="8" t="s">
        <v>26</v>
      </c>
    </row>
    <row r="61" spans="2:9" s="19" customFormat="1" ht="114" customHeight="1">
      <c r="B61" s="6">
        <v>29</v>
      </c>
      <c r="C61" s="46" t="str">
        <f>CONCATENATE(LEFT(DAY(CT!L23),2),"-",LEFT(DAY(CT!P23),2)," Nisan")</f>
        <v>21-25 Nisan</v>
      </c>
      <c r="D61" s="7">
        <f>$D$13</f>
        <v>3</v>
      </c>
      <c r="E61" s="18" t="s">
        <v>222</v>
      </c>
      <c r="F61" s="10" t="s">
        <v>251</v>
      </c>
      <c r="G61" s="10" t="s">
        <v>15</v>
      </c>
      <c r="H61" s="18" t="s">
        <v>30</v>
      </c>
      <c r="I61" s="8" t="s">
        <v>35</v>
      </c>
    </row>
    <row r="62" spans="2:9" s="19" customFormat="1" ht="75">
      <c r="B62" s="6">
        <v>30</v>
      </c>
      <c r="C62" s="46" t="str">
        <f>CONCATENATE(LEFT(DAY(CT!L24),2),"-",LEFT(DAY(CT!P24),2)," Nisan")</f>
        <v>28-2 Nisan</v>
      </c>
      <c r="D62" s="7">
        <f>$D$13</f>
        <v>3</v>
      </c>
      <c r="E62" s="18" t="s">
        <v>222</v>
      </c>
      <c r="F62" s="10" t="s">
        <v>252</v>
      </c>
      <c r="G62" s="10" t="s">
        <v>15</v>
      </c>
      <c r="H62" s="18" t="s">
        <v>30</v>
      </c>
      <c r="I62" s="8" t="s">
        <v>634</v>
      </c>
    </row>
    <row r="63" spans="2:9" s="19" customFormat="1" ht="5.0999999999999996" customHeight="1">
      <c r="B63" s="89"/>
      <c r="C63" s="89"/>
      <c r="D63" s="89"/>
      <c r="E63" s="89"/>
      <c r="F63" s="89"/>
      <c r="G63" s="89"/>
      <c r="H63" s="89"/>
      <c r="I63" s="89"/>
    </row>
    <row r="64" spans="2:9" s="19" customFormat="1" ht="28.9" customHeight="1">
      <c r="B64" s="85" t="s">
        <v>27</v>
      </c>
      <c r="C64" s="85"/>
      <c r="D64" s="85"/>
      <c r="E64" s="85"/>
      <c r="F64" s="85"/>
      <c r="G64" s="85"/>
      <c r="H64" s="85"/>
      <c r="I64" s="85"/>
    </row>
    <row r="65" spans="2:9" ht="60">
      <c r="B65" s="6">
        <v>31</v>
      </c>
      <c r="C65" s="46" t="str">
        <f>CONCATENATE(LEFT(DAY(CT!L27),2),"-",LEFT(DAY(CT!P27),2)," Mayıs")</f>
        <v>5-9 Mayıs</v>
      </c>
      <c r="D65" s="7">
        <f>$D$13</f>
        <v>3</v>
      </c>
      <c r="E65" s="18" t="s">
        <v>222</v>
      </c>
      <c r="F65" s="10" t="s">
        <v>253</v>
      </c>
      <c r="G65" s="10" t="s">
        <v>15</v>
      </c>
      <c r="H65" s="18" t="s">
        <v>30</v>
      </c>
      <c r="I65" s="8"/>
    </row>
    <row r="66" spans="2:9" ht="60">
      <c r="B66" s="6">
        <v>32</v>
      </c>
      <c r="C66" s="46" t="str">
        <f>CONCATENATE(LEFT(DAY(CT!L28),2),"-",LEFT(DAY(CT!P28),2)," Mayıs")</f>
        <v>12-16 Mayıs</v>
      </c>
      <c r="D66" s="7">
        <f>$D$13</f>
        <v>3</v>
      </c>
      <c r="E66" s="18" t="s">
        <v>223</v>
      </c>
      <c r="F66" s="10" t="s">
        <v>254</v>
      </c>
      <c r="G66" s="10" t="s">
        <v>15</v>
      </c>
      <c r="H66" s="18" t="s">
        <v>30</v>
      </c>
      <c r="I66" s="8"/>
    </row>
    <row r="67" spans="2:9" ht="60">
      <c r="B67" s="6">
        <v>33</v>
      </c>
      <c r="C67" s="46" t="str">
        <f>CONCATENATE(LEFT(DAY(CT!L29),2),"-",LEFT(DAY(CT!P29),2)," Mayıs")</f>
        <v>19-23 Mayıs</v>
      </c>
      <c r="D67" s="7">
        <f>$D$13</f>
        <v>3</v>
      </c>
      <c r="E67" s="18" t="s">
        <v>223</v>
      </c>
      <c r="F67" s="10" t="s">
        <v>255</v>
      </c>
      <c r="G67" s="10" t="s">
        <v>15</v>
      </c>
      <c r="H67" s="18" t="s">
        <v>30</v>
      </c>
      <c r="I67" s="8" t="s">
        <v>36</v>
      </c>
    </row>
    <row r="68" spans="2:9" ht="60">
      <c r="B68" s="6">
        <v>34</v>
      </c>
      <c r="C68" s="46" t="str">
        <f>CONCATENATE(LEFT(DAY(CT!L30),2),"-",LEFT(DAY(CT!P30),2)," Mayıs")</f>
        <v>26-30 Mayıs</v>
      </c>
      <c r="D68" s="7">
        <f>$D$13</f>
        <v>3</v>
      </c>
      <c r="E68" s="18" t="s">
        <v>223</v>
      </c>
      <c r="F68" s="10" t="s">
        <v>256</v>
      </c>
      <c r="G68" s="10" t="s">
        <v>15</v>
      </c>
      <c r="H68" s="18" t="s">
        <v>30</v>
      </c>
      <c r="I68" s="8" t="s">
        <v>21</v>
      </c>
    </row>
    <row r="69" spans="2:9" ht="5.0999999999999996" customHeight="1">
      <c r="B69" s="89"/>
      <c r="C69" s="89"/>
      <c r="D69" s="89"/>
      <c r="E69" s="89"/>
      <c r="F69" s="89"/>
      <c r="G69" s="89"/>
      <c r="H69" s="89"/>
      <c r="I69" s="89"/>
    </row>
    <row r="70" spans="2:9" ht="27.6" customHeight="1">
      <c r="B70" s="85" t="s">
        <v>28</v>
      </c>
      <c r="C70" s="85"/>
      <c r="D70" s="85"/>
      <c r="E70" s="85"/>
      <c r="F70" s="85"/>
      <c r="G70" s="85"/>
      <c r="H70" s="85"/>
      <c r="I70" s="85"/>
    </row>
    <row r="71" spans="2:9" ht="60">
      <c r="B71" s="6">
        <v>35</v>
      </c>
      <c r="C71" s="46" t="str">
        <f>CONCATENATE(LEFT(DAY(CT!L34),2),"-",LEFT(DAY(CT!P34),2)," Haz.")</f>
        <v>2-6 Haz.</v>
      </c>
      <c r="D71" s="7">
        <f>$D$13</f>
        <v>3</v>
      </c>
      <c r="E71" s="18" t="s">
        <v>223</v>
      </c>
      <c r="F71" s="10" t="s">
        <v>257</v>
      </c>
      <c r="G71" s="10" t="s">
        <v>15</v>
      </c>
      <c r="H71" s="18" t="s">
        <v>30</v>
      </c>
      <c r="I71" s="8" t="s">
        <v>773</v>
      </c>
    </row>
    <row r="72" spans="2:9" ht="60">
      <c r="B72" s="6">
        <v>36</v>
      </c>
      <c r="C72" s="46" t="str">
        <f>CONCATENATE(LEFT(DAY(CT!L35),2),"-",LEFT(DAY(CT!P35),2)," Haz.")</f>
        <v>9-13 Haz.</v>
      </c>
      <c r="D72" s="7">
        <f>$D$13</f>
        <v>3</v>
      </c>
      <c r="E72" s="18" t="s">
        <v>223</v>
      </c>
      <c r="F72" s="10" t="s">
        <v>258</v>
      </c>
      <c r="G72" s="10" t="s">
        <v>15</v>
      </c>
      <c r="H72" s="18" t="s">
        <v>30</v>
      </c>
      <c r="I72" s="8" t="s">
        <v>773</v>
      </c>
    </row>
    <row r="73" spans="2:9" ht="60">
      <c r="B73" s="6">
        <v>37</v>
      </c>
      <c r="C73" s="46" t="str">
        <f>CONCATENATE(LEFT(DAY(CT!L36),2),"-",LEFT(DAY(CT!P36),2)," Haz.")</f>
        <v>16-20 Haz.</v>
      </c>
      <c r="D73" s="7">
        <f>$D$13</f>
        <v>3</v>
      </c>
      <c r="E73" s="18" t="s">
        <v>223</v>
      </c>
      <c r="F73" s="10" t="s">
        <v>258</v>
      </c>
      <c r="G73" s="10" t="s">
        <v>15</v>
      </c>
      <c r="H73" s="18" t="s">
        <v>30</v>
      </c>
      <c r="I73" s="8" t="s">
        <v>29</v>
      </c>
    </row>
    <row r="74" spans="2:9" ht="19.899999999999999" customHeight="1">
      <c r="B74" s="4"/>
      <c r="C74" s="4"/>
      <c r="D74" s="5"/>
      <c r="E74" s="83" t="s">
        <v>780</v>
      </c>
      <c r="F74" s="83"/>
      <c r="G74" s="83"/>
      <c r="H74" s="83"/>
      <c r="I74" s="83"/>
    </row>
    <row r="75" spans="2:9" ht="21.6" customHeight="1">
      <c r="B75" s="4"/>
      <c r="C75" s="4"/>
      <c r="D75" s="5"/>
      <c r="E75" s="83"/>
      <c r="F75" s="83"/>
      <c r="G75" s="83"/>
      <c r="H75" s="83"/>
      <c r="I75" s="83"/>
    </row>
    <row r="76" spans="2:9" ht="9.9499999999999993" customHeight="1">
      <c r="B76" s="80"/>
      <c r="C76" s="80"/>
      <c r="D76" s="80"/>
      <c r="E76" s="80"/>
      <c r="F76" s="80"/>
      <c r="G76" s="80"/>
      <c r="H76" s="80"/>
      <c r="I76" s="80"/>
    </row>
    <row r="77" spans="2:9">
      <c r="B77" s="100" t="s">
        <v>49</v>
      </c>
      <c r="C77" s="100"/>
      <c r="D77" s="100"/>
      <c r="E77" s="100"/>
      <c r="F77" s="100"/>
      <c r="G77" s="100"/>
      <c r="H77" s="100"/>
      <c r="I77" s="100"/>
    </row>
    <row r="78" spans="2:9" ht="16.149999999999999" customHeight="1">
      <c r="B78" s="100"/>
      <c r="C78" s="100"/>
      <c r="D78" s="100"/>
      <c r="E78" s="100"/>
      <c r="F78" s="100"/>
      <c r="G78" s="100"/>
      <c r="H78" s="100"/>
      <c r="I78" s="100"/>
    </row>
    <row r="79" spans="2:9" ht="9.9499999999999993" customHeight="1">
      <c r="B79" s="101"/>
      <c r="C79" s="101"/>
      <c r="D79" s="101"/>
      <c r="E79" s="101"/>
      <c r="F79" s="101"/>
      <c r="G79" s="101"/>
      <c r="H79" s="101"/>
      <c r="I79" s="101"/>
    </row>
    <row r="80" spans="2:9" ht="19.899999999999999" customHeight="1">
      <c r="B80" s="99" t="s">
        <v>50</v>
      </c>
      <c r="C80" s="99"/>
      <c r="D80" s="99"/>
      <c r="E80" s="99"/>
      <c r="F80" s="99"/>
      <c r="G80" s="99"/>
      <c r="H80" s="99"/>
      <c r="I80" s="99"/>
    </row>
    <row r="81" spans="2:9" ht="19.899999999999999" customHeight="1">
      <c r="B81" s="90"/>
      <c r="C81" s="91"/>
      <c r="D81" s="91"/>
      <c r="E81" s="91"/>
      <c r="F81" s="91"/>
      <c r="G81" s="91"/>
      <c r="H81" s="91"/>
      <c r="I81" s="92"/>
    </row>
    <row r="82" spans="2:9" ht="19.899999999999999" customHeight="1">
      <c r="B82" s="93"/>
      <c r="C82" s="94"/>
      <c r="D82" s="94"/>
      <c r="E82" s="94"/>
      <c r="F82" s="94"/>
      <c r="G82" s="94"/>
      <c r="H82" s="94"/>
      <c r="I82" s="95"/>
    </row>
    <row r="83" spans="2:9" ht="19.899999999999999" customHeight="1">
      <c r="B83" s="93"/>
      <c r="C83" s="94"/>
      <c r="D83" s="94"/>
      <c r="E83" s="94"/>
      <c r="F83" s="94"/>
      <c r="G83" s="94"/>
      <c r="H83" s="94"/>
      <c r="I83" s="95"/>
    </row>
    <row r="84" spans="2:9" ht="19.899999999999999" customHeight="1">
      <c r="B84" s="93"/>
      <c r="C84" s="94"/>
      <c r="D84" s="94"/>
      <c r="E84" s="94"/>
      <c r="F84" s="94"/>
      <c r="G84" s="94"/>
      <c r="H84" s="94"/>
      <c r="I84" s="95"/>
    </row>
    <row r="85" spans="2:9" ht="19.899999999999999" customHeight="1">
      <c r="B85" s="93"/>
      <c r="C85" s="94"/>
      <c r="D85" s="94"/>
      <c r="E85" s="94"/>
      <c r="F85" s="94"/>
      <c r="G85" s="94"/>
      <c r="H85" s="94"/>
      <c r="I85" s="95"/>
    </row>
    <row r="86" spans="2:9" ht="19.899999999999999" customHeight="1">
      <c r="B86" s="93"/>
      <c r="C86" s="94"/>
      <c r="D86" s="94"/>
      <c r="E86" s="94"/>
      <c r="F86" s="94"/>
      <c r="G86" s="94"/>
      <c r="H86" s="94"/>
      <c r="I86" s="95"/>
    </row>
    <row r="87" spans="2:9" ht="19.899999999999999" customHeight="1">
      <c r="B87" s="93"/>
      <c r="C87" s="94"/>
      <c r="D87" s="94"/>
      <c r="E87" s="94"/>
      <c r="F87" s="94"/>
      <c r="G87" s="94"/>
      <c r="H87" s="94"/>
      <c r="I87" s="95"/>
    </row>
    <row r="88" spans="2:9" ht="15" customHeight="1">
      <c r="B88" s="96"/>
      <c r="C88" s="97"/>
      <c r="D88" s="97"/>
      <c r="E88" s="97"/>
      <c r="F88" s="97"/>
      <c r="G88" s="97"/>
      <c r="H88" s="97"/>
      <c r="I88" s="98"/>
    </row>
    <row r="89" spans="2:9" ht="110.1" customHeight="1">
      <c r="B89" s="71" t="s">
        <v>862</v>
      </c>
      <c r="C89" s="72"/>
      <c r="D89" s="72"/>
      <c r="E89" s="72"/>
      <c r="F89" s="72"/>
      <c r="G89" s="72"/>
      <c r="H89" s="72"/>
      <c r="I89" s="73"/>
    </row>
    <row r="90" spans="2:9" s="19" customFormat="1">
      <c r="C90" s="42"/>
      <c r="E90" s="14"/>
    </row>
    <row r="91" spans="2:9" s="19" customFormat="1">
      <c r="E91" s="14"/>
    </row>
    <row r="92" spans="2:9" s="19" customFormat="1">
      <c r="E92" s="14"/>
    </row>
    <row r="93" spans="2:9" s="19" customFormat="1">
      <c r="E93" s="14"/>
    </row>
    <row r="94" spans="2:9" s="19" customFormat="1">
      <c r="E94" s="14"/>
    </row>
    <row r="95" spans="2:9" s="19" customFormat="1">
      <c r="E95" s="14"/>
    </row>
    <row r="96" spans="2:9" s="19" customFormat="1">
      <c r="E96" s="14"/>
    </row>
    <row r="97" spans="5:5" s="19" customFormat="1">
      <c r="E97" s="14"/>
    </row>
    <row r="98" spans="5:5" s="19" customFormat="1">
      <c r="E98" s="14"/>
    </row>
    <row r="99" spans="5:5" s="19" customFormat="1">
      <c r="E99" s="14"/>
    </row>
    <row r="100" spans="5:5" s="19" customFormat="1">
      <c r="E100" s="14"/>
    </row>
    <row r="101" spans="5:5" s="19" customFormat="1">
      <c r="E101" s="14"/>
    </row>
    <row r="102" spans="5:5" s="19" customFormat="1">
      <c r="E102" s="14"/>
    </row>
    <row r="103" spans="5:5" s="19" customFormat="1">
      <c r="E103" s="14"/>
    </row>
    <row r="104" spans="5:5" s="19" customFormat="1">
      <c r="E104" s="14"/>
    </row>
    <row r="105" spans="5:5" s="19" customFormat="1">
      <c r="E105" s="14"/>
    </row>
    <row r="106" spans="5:5" s="19" customFormat="1">
      <c r="E106" s="14"/>
    </row>
    <row r="107" spans="5:5" s="19" customFormat="1">
      <c r="E107" s="14"/>
    </row>
    <row r="108" spans="5:5" s="19" customFormat="1">
      <c r="E108" s="14"/>
    </row>
    <row r="109" spans="5:5" s="19" customFormat="1">
      <c r="E109" s="14"/>
    </row>
    <row r="110" spans="5:5" s="19" customFormat="1">
      <c r="E110" s="14"/>
    </row>
    <row r="111" spans="5:5" s="19" customFormat="1">
      <c r="E111" s="14"/>
    </row>
    <row r="112" spans="5:5" s="19" customFormat="1">
      <c r="E112" s="14"/>
    </row>
    <row r="113" spans="5:5" s="19" customFormat="1">
      <c r="E113" s="14"/>
    </row>
    <row r="114" spans="5:5" s="19" customFormat="1">
      <c r="E114" s="14"/>
    </row>
    <row r="115" spans="5:5" s="19" customFormat="1">
      <c r="E115" s="14"/>
    </row>
    <row r="116" spans="5:5" s="19" customFormat="1">
      <c r="E116" s="14"/>
    </row>
    <row r="117" spans="5:5" s="19" customFormat="1">
      <c r="E117" s="14"/>
    </row>
    <row r="118" spans="5:5" s="19" customFormat="1">
      <c r="E118" s="14"/>
    </row>
    <row r="119" spans="5:5" s="19" customFormat="1">
      <c r="E119" s="14"/>
    </row>
    <row r="120" spans="5:5" s="19" customFormat="1">
      <c r="E120" s="14"/>
    </row>
    <row r="121" spans="5:5" s="19" customFormat="1">
      <c r="E121" s="14"/>
    </row>
    <row r="122" spans="5:5" s="19" customFormat="1">
      <c r="E122" s="14"/>
    </row>
    <row r="123" spans="5:5" s="19" customFormat="1">
      <c r="E123" s="14"/>
    </row>
    <row r="124" spans="5:5" s="19" customFormat="1">
      <c r="E124" s="14"/>
    </row>
    <row r="125" spans="5:5" s="19" customFormat="1">
      <c r="E125" s="14"/>
    </row>
    <row r="126" spans="5:5" s="19" customFormat="1">
      <c r="E126" s="14"/>
    </row>
    <row r="127" spans="5:5" s="19" customFormat="1">
      <c r="E127" s="14"/>
    </row>
    <row r="128" spans="5:5" s="19" customFormat="1">
      <c r="E128" s="14"/>
    </row>
    <row r="129" spans="5:5" s="19" customFormat="1">
      <c r="E129" s="14"/>
    </row>
    <row r="130" spans="5:5" s="19" customFormat="1">
      <c r="E130" s="14"/>
    </row>
    <row r="131" spans="5:5" s="19" customFormat="1">
      <c r="E131" s="14"/>
    </row>
    <row r="132" spans="5:5" s="19" customFormat="1">
      <c r="E132" s="14"/>
    </row>
    <row r="133" spans="5:5" s="19" customFormat="1">
      <c r="E133" s="14"/>
    </row>
    <row r="134" spans="5:5" s="19" customFormat="1">
      <c r="E134" s="14"/>
    </row>
    <row r="135" spans="5:5" s="19" customFormat="1">
      <c r="E135" s="14"/>
    </row>
    <row r="136" spans="5:5" s="19" customFormat="1">
      <c r="E136" s="14"/>
    </row>
    <row r="137" spans="5:5" s="19" customFormat="1">
      <c r="E137" s="14"/>
    </row>
    <row r="138" spans="5:5" s="19" customFormat="1">
      <c r="E138" s="14"/>
    </row>
    <row r="139" spans="5:5" s="19" customFormat="1">
      <c r="E139" s="14"/>
    </row>
    <row r="140" spans="5:5" s="19" customFormat="1">
      <c r="E140" s="14"/>
    </row>
    <row r="141" spans="5:5" s="19" customFormat="1">
      <c r="E141" s="14"/>
    </row>
    <row r="142" spans="5:5" s="19" customFormat="1">
      <c r="E142" s="14"/>
    </row>
    <row r="143" spans="5:5" s="19" customFormat="1">
      <c r="E143" s="14"/>
    </row>
    <row r="144" spans="5:5" s="19" customFormat="1">
      <c r="E144" s="14"/>
    </row>
    <row r="145" spans="5:5" s="19" customFormat="1">
      <c r="E145" s="14"/>
    </row>
    <row r="146" spans="5:5" s="19" customFormat="1">
      <c r="E146" s="14"/>
    </row>
    <row r="147" spans="5:5" s="19" customFormat="1">
      <c r="E147" s="14"/>
    </row>
    <row r="148" spans="5:5" s="19" customFormat="1">
      <c r="E148" s="14"/>
    </row>
    <row r="149" spans="5:5" s="19" customFormat="1">
      <c r="E149" s="14"/>
    </row>
    <row r="150" spans="5:5" s="19" customFormat="1">
      <c r="E150" s="14"/>
    </row>
    <row r="151" spans="5:5" s="19" customFormat="1">
      <c r="E151" s="14"/>
    </row>
    <row r="152" spans="5:5" s="19" customFormat="1">
      <c r="E152" s="14"/>
    </row>
    <row r="153" spans="5:5" s="19" customFormat="1">
      <c r="E153" s="14"/>
    </row>
    <row r="154" spans="5:5" s="19" customFormat="1">
      <c r="E154" s="14"/>
    </row>
    <row r="155" spans="5:5" s="19" customFormat="1">
      <c r="E155" s="14"/>
    </row>
    <row r="156" spans="5:5" s="19" customFormat="1">
      <c r="E156" s="14"/>
    </row>
    <row r="157" spans="5:5" s="19" customFormat="1">
      <c r="E157" s="14"/>
    </row>
    <row r="158" spans="5:5" s="19" customFormat="1">
      <c r="E158" s="14"/>
    </row>
    <row r="159" spans="5:5" s="19" customFormat="1">
      <c r="E159" s="14"/>
    </row>
    <row r="160" spans="5:5" s="19" customFormat="1">
      <c r="E160" s="14"/>
    </row>
    <row r="161" spans="5:5" s="19" customFormat="1">
      <c r="E161" s="14"/>
    </row>
    <row r="162" spans="5:5" s="19" customFormat="1">
      <c r="E162" s="14"/>
    </row>
    <row r="163" spans="5:5" s="19" customFormat="1">
      <c r="E163" s="14"/>
    </row>
    <row r="164" spans="5:5" s="19" customFormat="1">
      <c r="E164" s="14"/>
    </row>
    <row r="165" spans="5:5" s="19" customFormat="1">
      <c r="E165" s="14"/>
    </row>
    <row r="166" spans="5:5" s="19" customFormat="1">
      <c r="E166" s="14"/>
    </row>
    <row r="167" spans="5:5" s="19" customFormat="1">
      <c r="E167" s="14"/>
    </row>
    <row r="168" spans="5:5" s="19" customFormat="1">
      <c r="E168" s="14"/>
    </row>
    <row r="169" spans="5:5" s="19" customFormat="1">
      <c r="E169" s="14"/>
    </row>
    <row r="170" spans="5:5" s="19" customFormat="1">
      <c r="E170" s="14"/>
    </row>
    <row r="171" spans="5:5" s="19" customFormat="1">
      <c r="E171" s="14"/>
    </row>
    <row r="172" spans="5:5" s="19" customFormat="1">
      <c r="E172" s="14"/>
    </row>
    <row r="173" spans="5:5" s="19" customFormat="1">
      <c r="E173" s="14"/>
    </row>
    <row r="174" spans="5:5" s="19" customFormat="1">
      <c r="E174" s="14"/>
    </row>
    <row r="175" spans="5:5" s="19" customFormat="1">
      <c r="E175" s="14"/>
    </row>
    <row r="176" spans="5:5" s="19" customFormat="1">
      <c r="E176" s="14"/>
    </row>
    <row r="177" spans="5:5" s="19" customFormat="1">
      <c r="E177" s="14"/>
    </row>
    <row r="178" spans="5:5" s="19" customFormat="1">
      <c r="E178" s="14"/>
    </row>
    <row r="179" spans="5:5" s="19" customFormat="1">
      <c r="E179" s="14"/>
    </row>
    <row r="180" spans="5:5" s="19" customFormat="1">
      <c r="E180" s="14"/>
    </row>
    <row r="181" spans="5:5" s="19" customFormat="1">
      <c r="E181" s="14"/>
    </row>
    <row r="182" spans="5:5" s="19" customFormat="1">
      <c r="E182" s="14"/>
    </row>
    <row r="183" spans="5:5" s="19" customFormat="1">
      <c r="E183" s="14"/>
    </row>
    <row r="184" spans="5:5" s="19" customFormat="1">
      <c r="E184" s="14"/>
    </row>
    <row r="185" spans="5:5" s="19" customFormat="1">
      <c r="E185" s="14"/>
    </row>
    <row r="186" spans="5:5" s="19" customFormat="1">
      <c r="E186" s="14"/>
    </row>
    <row r="187" spans="5:5" s="19" customFormat="1">
      <c r="E187" s="14"/>
    </row>
  </sheetData>
  <mergeCells count="52">
    <mergeCell ref="B80:I80"/>
    <mergeCell ref="B69:I69"/>
    <mergeCell ref="B70:I70"/>
    <mergeCell ref="E74:I75"/>
    <mergeCell ref="B76:I76"/>
    <mergeCell ref="B77:I78"/>
    <mergeCell ref="B79:I79"/>
    <mergeCell ref="B64:I64"/>
    <mergeCell ref="B36:I36"/>
    <mergeCell ref="E41:I41"/>
    <mergeCell ref="B43:I43"/>
    <mergeCell ref="B45:I45"/>
    <mergeCell ref="E40:I40"/>
    <mergeCell ref="B50:I50"/>
    <mergeCell ref="B51:I51"/>
    <mergeCell ref="B56:I56"/>
    <mergeCell ref="B57:I57"/>
    <mergeCell ref="B63:I63"/>
    <mergeCell ref="E58:I58"/>
    <mergeCell ref="B17:I17"/>
    <mergeCell ref="B23:I23"/>
    <mergeCell ref="B24:I24"/>
    <mergeCell ref="B29:I29"/>
    <mergeCell ref="B30:I30"/>
    <mergeCell ref="E26:I26"/>
    <mergeCell ref="I8:I9"/>
    <mergeCell ref="B10:I10"/>
    <mergeCell ref="B11:I11"/>
    <mergeCell ref="E12:I12"/>
    <mergeCell ref="B16:I16"/>
    <mergeCell ref="C8:C9"/>
    <mergeCell ref="B2:I2"/>
    <mergeCell ref="B3:I3"/>
    <mergeCell ref="B4:D4"/>
    <mergeCell ref="E4:F4"/>
    <mergeCell ref="H4:I4"/>
    <mergeCell ref="B81:I88"/>
    <mergeCell ref="B89:I89"/>
    <mergeCell ref="B5:D5"/>
    <mergeCell ref="E5:F5"/>
    <mergeCell ref="H5:I5"/>
    <mergeCell ref="B6:D6"/>
    <mergeCell ref="E6:F6"/>
    <mergeCell ref="H6:I6"/>
    <mergeCell ref="B7:I7"/>
    <mergeCell ref="B8:B9"/>
    <mergeCell ref="D8:D9"/>
    <mergeCell ref="E8:E9"/>
    <mergeCell ref="F8:F9"/>
    <mergeCell ref="G8:G9"/>
    <mergeCell ref="H8:H9"/>
    <mergeCell ref="B35:I35"/>
  </mergeCells>
  <printOptions horizontalCentered="1"/>
  <pageMargins left="0.19685039370078741" right="0.19685039370078741" top="0.39370078740157483" bottom="0.19685039370078741" header="0.31496062992125984" footer="0.31496062992125984"/>
  <pageSetup paperSize="9" scale="74" orientation="landscape" r:id="rId1"/>
  <rowBreaks count="3" manualBreakCount="3">
    <brk id="23" min="1" max="8" man="1"/>
    <brk id="56" min="1" max="8" man="1"/>
    <brk id="69" min="1"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BA18B-32BD-4063-ACC0-8D1987AE3AE0}">
  <dimension ref="A1:V187"/>
  <sheetViews>
    <sheetView topLeftCell="A73" zoomScale="85" zoomScaleNormal="85" workbookViewId="0">
      <selection activeCell="N85" sqref="N85"/>
    </sheetView>
  </sheetViews>
  <sheetFormatPr defaultColWidth="8.85546875" defaultRowHeight="15"/>
  <cols>
    <col min="1" max="1" width="1.42578125" style="19" customWidth="1"/>
    <col min="2" max="2" width="3.7109375" style="21" customWidth="1"/>
    <col min="3" max="4" width="4.7109375" style="21" customWidth="1"/>
    <col min="5" max="5" width="55.7109375" style="17" customWidth="1"/>
    <col min="6" max="6" width="55.7109375" style="21" customWidth="1"/>
    <col min="7" max="7" width="22.7109375" style="21" customWidth="1"/>
    <col min="8" max="8" width="20.7109375" style="21" customWidth="1"/>
    <col min="9" max="9" width="14.7109375" style="21" customWidth="1"/>
    <col min="10" max="10" width="4.5703125" style="19" customWidth="1"/>
    <col min="11" max="11" width="5.28515625" style="19" customWidth="1"/>
    <col min="12" max="22" width="8.85546875" style="19"/>
    <col min="23" max="16384" width="8.85546875" style="21"/>
  </cols>
  <sheetData>
    <row r="1" spans="1:22" s="19" customFormat="1" ht="7.15" customHeight="1" thickBot="1">
      <c r="E1" s="14"/>
    </row>
    <row r="2" spans="1:22" ht="45.75" thickBot="1">
      <c r="B2" s="74" t="s">
        <v>0</v>
      </c>
      <c r="C2" s="74"/>
      <c r="D2" s="74"/>
      <c r="E2" s="74"/>
      <c r="F2" s="74"/>
      <c r="G2" s="74"/>
      <c r="H2" s="74"/>
      <c r="I2" s="75"/>
    </row>
    <row r="3" spans="1:22" ht="5.0999999999999996" customHeight="1">
      <c r="B3" s="65"/>
      <c r="C3" s="65"/>
      <c r="D3" s="65"/>
      <c r="E3" s="65"/>
      <c r="F3" s="65"/>
      <c r="G3" s="65"/>
      <c r="H3" s="65"/>
      <c r="I3" s="65"/>
    </row>
    <row r="4" spans="1:22" s="1" customFormat="1" ht="30" customHeight="1">
      <c r="A4" s="20"/>
      <c r="B4" s="66" t="s">
        <v>1</v>
      </c>
      <c r="C4" s="66"/>
      <c r="D4" s="66"/>
      <c r="E4" s="67" t="str">
        <f>AnaPlan!E4</f>
        <v>2024 - 2025 Eğitim - Öğretim Yılı</v>
      </c>
      <c r="F4" s="67"/>
      <c r="G4" s="9" t="s">
        <v>2</v>
      </c>
      <c r="H4" s="67" t="str">
        <f>AnaPlan!H4</f>
        <v>Elektrik - Elektronik Teknolojisi</v>
      </c>
      <c r="I4" s="67"/>
      <c r="J4" s="20"/>
      <c r="K4" s="20"/>
      <c r="L4" s="20"/>
      <c r="M4" s="20"/>
      <c r="N4" s="20"/>
      <c r="O4" s="20"/>
      <c r="P4" s="20"/>
      <c r="Q4" s="20"/>
      <c r="R4" s="20"/>
      <c r="S4" s="20"/>
      <c r="T4" s="20"/>
      <c r="U4" s="20"/>
      <c r="V4" s="20"/>
    </row>
    <row r="5" spans="1:22" s="1" customFormat="1" ht="30" customHeight="1">
      <c r="A5" s="20"/>
      <c r="B5" s="66" t="s">
        <v>4</v>
      </c>
      <c r="C5" s="66"/>
      <c r="D5" s="66"/>
      <c r="E5" s="67" t="str">
        <f>AnaPlan!E5</f>
        <v>Simav Şehit Emre Üçkan Mesleki ve Teknik Anadolu Lisesi</v>
      </c>
      <c r="F5" s="67"/>
      <c r="G5" s="9" t="s">
        <v>5</v>
      </c>
      <c r="H5" s="67" t="str">
        <f>AnaPlan!H5</f>
        <v>Mehmet ÇAKMAK</v>
      </c>
      <c r="I5" s="67"/>
      <c r="J5" s="20"/>
      <c r="K5" s="20"/>
      <c r="L5" s="20"/>
      <c r="M5" s="20"/>
      <c r="N5" s="20"/>
      <c r="O5" s="20"/>
      <c r="P5" s="20"/>
      <c r="Q5" s="20"/>
      <c r="R5" s="20"/>
      <c r="S5" s="20"/>
      <c r="T5" s="20"/>
      <c r="U5" s="20"/>
      <c r="V5" s="20"/>
    </row>
    <row r="6" spans="1:22" s="1" customFormat="1" ht="30" customHeight="1">
      <c r="A6" s="20"/>
      <c r="B6" s="66" t="s">
        <v>6</v>
      </c>
      <c r="C6" s="66"/>
      <c r="D6" s="66"/>
      <c r="E6" s="76" t="s">
        <v>353</v>
      </c>
      <c r="F6" s="76"/>
      <c r="G6" s="9" t="s">
        <v>7</v>
      </c>
      <c r="H6" s="67" t="s">
        <v>863</v>
      </c>
      <c r="I6" s="67"/>
      <c r="J6" s="20"/>
      <c r="K6" s="20"/>
      <c r="L6" s="20"/>
      <c r="M6" s="20"/>
      <c r="N6" s="20"/>
      <c r="O6" s="20"/>
      <c r="P6" s="20"/>
      <c r="Q6" s="20"/>
      <c r="R6" s="20"/>
      <c r="S6" s="20"/>
      <c r="T6" s="20"/>
      <c r="U6" s="20"/>
      <c r="V6" s="20"/>
    </row>
    <row r="7" spans="1:22" ht="15" customHeight="1">
      <c r="B7" s="65"/>
      <c r="C7" s="65"/>
      <c r="D7" s="65"/>
      <c r="E7" s="65"/>
      <c r="F7" s="65"/>
      <c r="G7" s="65"/>
      <c r="H7" s="65"/>
      <c r="I7" s="65"/>
    </row>
    <row r="8" spans="1:22" s="3" customFormat="1" ht="15.75" customHeight="1">
      <c r="A8" s="2"/>
      <c r="B8" s="77" t="s">
        <v>13</v>
      </c>
      <c r="C8" s="77" t="s">
        <v>629</v>
      </c>
      <c r="D8" s="77" t="s">
        <v>37</v>
      </c>
      <c r="E8" s="79" t="s">
        <v>8</v>
      </c>
      <c r="F8" s="79" t="s">
        <v>9</v>
      </c>
      <c r="G8" s="79" t="s">
        <v>10</v>
      </c>
      <c r="H8" s="79" t="s">
        <v>11</v>
      </c>
      <c r="I8" s="79" t="s">
        <v>12</v>
      </c>
      <c r="J8" s="2"/>
      <c r="K8" s="2"/>
      <c r="L8" s="2"/>
      <c r="M8" s="2"/>
      <c r="N8" s="2"/>
      <c r="O8" s="2"/>
      <c r="P8" s="2"/>
      <c r="Q8" s="2"/>
      <c r="R8" s="2"/>
      <c r="S8" s="2"/>
      <c r="T8" s="2"/>
      <c r="U8" s="2"/>
      <c r="V8" s="2"/>
    </row>
    <row r="9" spans="1:22" s="3" customFormat="1" ht="32.450000000000003" customHeight="1">
      <c r="A9" s="2"/>
      <c r="B9" s="78"/>
      <c r="C9" s="78"/>
      <c r="D9" s="78"/>
      <c r="E9" s="79"/>
      <c r="F9" s="79"/>
      <c r="G9" s="79"/>
      <c r="H9" s="79"/>
      <c r="I9" s="79"/>
      <c r="J9" s="2"/>
      <c r="K9" s="2"/>
      <c r="L9" s="2"/>
      <c r="M9" s="2"/>
      <c r="N9" s="2"/>
      <c r="O9" s="2"/>
      <c r="P9" s="2"/>
      <c r="Q9" s="2"/>
      <c r="R9" s="2"/>
      <c r="S9" s="2"/>
      <c r="T9" s="2"/>
      <c r="U9" s="2"/>
      <c r="V9" s="2"/>
    </row>
    <row r="10" spans="1:22" ht="5.0999999999999996" customHeight="1">
      <c r="B10" s="81"/>
      <c r="C10" s="81"/>
      <c r="D10" s="81"/>
      <c r="E10" s="81"/>
      <c r="F10" s="81"/>
      <c r="G10" s="81"/>
      <c r="H10" s="81"/>
      <c r="I10" s="81"/>
    </row>
    <row r="11" spans="1:22" ht="23.45" customHeight="1">
      <c r="B11" s="82" t="s">
        <v>14</v>
      </c>
      <c r="C11" s="82"/>
      <c r="D11" s="82"/>
      <c r="E11" s="82"/>
      <c r="F11" s="82"/>
      <c r="G11" s="82"/>
      <c r="H11" s="82"/>
      <c r="I11" s="82"/>
    </row>
    <row r="12" spans="1:22" ht="24" customHeight="1">
      <c r="B12" s="4"/>
      <c r="C12" s="4"/>
      <c r="D12" s="5"/>
      <c r="E12" s="83" t="s">
        <v>767</v>
      </c>
      <c r="F12" s="83"/>
      <c r="G12" s="83"/>
      <c r="H12" s="83"/>
      <c r="I12" s="83"/>
    </row>
    <row r="13" spans="1:22" ht="60">
      <c r="B13" s="6">
        <v>1</v>
      </c>
      <c r="C13" s="46" t="str">
        <f>CONCATENATE(LEFT(DAY(CT!D7),2),"-",LEFT(DAY(CT!H7),2)," Eylül")</f>
        <v>9-13 Eylül</v>
      </c>
      <c r="D13" s="7">
        <v>9</v>
      </c>
      <c r="E13" s="15" t="s">
        <v>785</v>
      </c>
      <c r="F13" s="15" t="s">
        <v>539</v>
      </c>
      <c r="G13" s="18" t="s">
        <v>15</v>
      </c>
      <c r="H13" s="18" t="s">
        <v>30</v>
      </c>
      <c r="I13" s="8" t="s">
        <v>16</v>
      </c>
    </row>
    <row r="14" spans="1:22" ht="60">
      <c r="B14" s="6">
        <v>2</v>
      </c>
      <c r="C14" s="46" t="str">
        <f>CONCATENATE(LEFT(DAY(CT!D8),2),"-",LEFT(DAY(CT!H8),2)," Eylül")</f>
        <v>16-20 Eylül</v>
      </c>
      <c r="D14" s="7">
        <f>$D$13</f>
        <v>9</v>
      </c>
      <c r="E14" s="15" t="s">
        <v>540</v>
      </c>
      <c r="F14" s="15" t="s">
        <v>541</v>
      </c>
      <c r="G14" s="18" t="s">
        <v>15</v>
      </c>
      <c r="H14" s="18" t="s">
        <v>30</v>
      </c>
      <c r="I14" s="8" t="s">
        <v>38</v>
      </c>
    </row>
    <row r="15" spans="1:22" ht="60">
      <c r="B15" s="6">
        <v>3</v>
      </c>
      <c r="C15" s="46" t="str">
        <f>CONCATENATE(LEFT(DAY(CT!D9),2),"-",LEFT(DAY(CT!H9),2)," Eylül")</f>
        <v>23-27 Eylül</v>
      </c>
      <c r="D15" s="7">
        <f>$D$13</f>
        <v>9</v>
      </c>
      <c r="E15" s="15" t="s">
        <v>542</v>
      </c>
      <c r="F15" s="15" t="s">
        <v>543</v>
      </c>
      <c r="G15" s="18" t="s">
        <v>15</v>
      </c>
      <c r="H15" s="18" t="s">
        <v>30</v>
      </c>
      <c r="I15" s="8"/>
    </row>
    <row r="16" spans="1:22" ht="5.0999999999999996" customHeight="1">
      <c r="B16" s="80"/>
      <c r="C16" s="80"/>
      <c r="D16" s="80"/>
      <c r="E16" s="80"/>
      <c r="F16" s="80"/>
      <c r="G16" s="80"/>
      <c r="H16" s="80"/>
      <c r="I16" s="80"/>
    </row>
    <row r="17" spans="2:9" ht="22.15" customHeight="1">
      <c r="B17" s="84" t="s">
        <v>17</v>
      </c>
      <c r="C17" s="84"/>
      <c r="D17" s="84"/>
      <c r="E17" s="84"/>
      <c r="F17" s="84"/>
      <c r="G17" s="84"/>
      <c r="H17" s="84"/>
      <c r="I17" s="84"/>
    </row>
    <row r="18" spans="2:9" ht="60">
      <c r="B18" s="6">
        <v>4</v>
      </c>
      <c r="C18" s="46" t="str">
        <f>CONCATENATE(LEFT(DAY(CT!D13),2),"-",LEFT(DAY(CT!H13),2)," Ekim")</f>
        <v>30-4 Ekim</v>
      </c>
      <c r="D18" s="7">
        <f>$D$13</f>
        <v>9</v>
      </c>
      <c r="E18" s="15" t="s">
        <v>544</v>
      </c>
      <c r="F18" s="15" t="s">
        <v>545</v>
      </c>
      <c r="G18" s="18" t="s">
        <v>15</v>
      </c>
      <c r="H18" s="18" t="s">
        <v>30</v>
      </c>
      <c r="I18" s="8"/>
    </row>
    <row r="19" spans="2:9" ht="60">
      <c r="B19" s="6">
        <v>5</v>
      </c>
      <c r="C19" s="46" t="str">
        <f>CONCATENATE(LEFT(DAY(CT!D14),2),"-",LEFT(DAY(CT!H14),2)," Ekim")</f>
        <v>7-11 Ekim</v>
      </c>
      <c r="D19" s="7">
        <f>$D$13</f>
        <v>9</v>
      </c>
      <c r="E19" s="18" t="s">
        <v>546</v>
      </c>
      <c r="F19" s="18" t="s">
        <v>547</v>
      </c>
      <c r="G19" s="18" t="s">
        <v>15</v>
      </c>
      <c r="H19" s="18" t="s">
        <v>30</v>
      </c>
      <c r="I19" s="8" t="s">
        <v>39</v>
      </c>
    </row>
    <row r="20" spans="2:9" ht="75">
      <c r="B20" s="6">
        <v>6</v>
      </c>
      <c r="C20" s="46" t="str">
        <f>CONCATENATE(LEFT(DAY(CT!D15),2),"-",LEFT(DAY(CT!H15),2)," Ekim")</f>
        <v>14-18 Ekim</v>
      </c>
      <c r="D20" s="7">
        <f>$D$13</f>
        <v>9</v>
      </c>
      <c r="E20" s="18" t="s">
        <v>548</v>
      </c>
      <c r="F20" s="18" t="s">
        <v>549</v>
      </c>
      <c r="G20" s="18" t="s">
        <v>15</v>
      </c>
      <c r="H20" s="18" t="s">
        <v>30</v>
      </c>
      <c r="I20" s="8"/>
    </row>
    <row r="21" spans="2:9" ht="60">
      <c r="B21" s="6">
        <v>7</v>
      </c>
      <c r="C21" s="46" t="str">
        <f>CONCATENATE(LEFT(DAY(CT!D16),2),"-",LEFT(DAY(CT!H16),2)," Ekim")</f>
        <v>21-25 Ekim</v>
      </c>
      <c r="D21" s="7">
        <f>$D$13</f>
        <v>9</v>
      </c>
      <c r="E21" s="18" t="s">
        <v>550</v>
      </c>
      <c r="F21" s="18" t="s">
        <v>551</v>
      </c>
      <c r="G21" s="18" t="s">
        <v>15</v>
      </c>
      <c r="H21" s="18" t="s">
        <v>30</v>
      </c>
      <c r="I21" s="8"/>
    </row>
    <row r="22" spans="2:9" ht="60">
      <c r="B22" s="6">
        <v>8</v>
      </c>
      <c r="C22" s="46" t="str">
        <f>CONCATENATE(LEFT(DAY(CT!D17),2),"-",LEFT(DAY(CT!H17),2)," Kasım")</f>
        <v>28-1 Kasım</v>
      </c>
      <c r="D22" s="7">
        <f>$D$13</f>
        <v>9</v>
      </c>
      <c r="E22" s="18" t="s">
        <v>387</v>
      </c>
      <c r="F22" s="18" t="s">
        <v>552</v>
      </c>
      <c r="G22" s="18" t="s">
        <v>15</v>
      </c>
      <c r="H22" s="18" t="s">
        <v>30</v>
      </c>
      <c r="I22" s="8" t="s">
        <v>31</v>
      </c>
    </row>
    <row r="23" spans="2:9" ht="5.0999999999999996" customHeight="1">
      <c r="B23" s="80"/>
      <c r="C23" s="80"/>
      <c r="D23" s="80"/>
      <c r="E23" s="80"/>
      <c r="F23" s="80"/>
      <c r="G23" s="80"/>
      <c r="H23" s="80"/>
      <c r="I23" s="80"/>
    </row>
    <row r="24" spans="2:9" ht="20.25">
      <c r="B24" s="85" t="s">
        <v>18</v>
      </c>
      <c r="C24" s="85"/>
      <c r="D24" s="85"/>
      <c r="E24" s="85"/>
      <c r="F24" s="85"/>
      <c r="G24" s="85"/>
      <c r="H24" s="85"/>
      <c r="I24" s="85"/>
    </row>
    <row r="25" spans="2:9" ht="60">
      <c r="B25" s="6">
        <v>9</v>
      </c>
      <c r="C25" s="46" t="str">
        <f>CONCATENATE(LEFT(DAY(CT!D20),2),"-",LEFT(DAY(CT!H20),2)," Kasım")</f>
        <v>4-8 Kasım</v>
      </c>
      <c r="D25" s="7">
        <f>$D$13</f>
        <v>9</v>
      </c>
      <c r="E25" s="18" t="s">
        <v>553</v>
      </c>
      <c r="F25" s="10" t="s">
        <v>554</v>
      </c>
      <c r="G25" s="10" t="s">
        <v>15</v>
      </c>
      <c r="H25" s="18" t="s">
        <v>30</v>
      </c>
      <c r="I25" s="8" t="s">
        <v>54</v>
      </c>
    </row>
    <row r="26" spans="2:9" ht="24" customHeight="1">
      <c r="B26" s="4"/>
      <c r="C26" s="4"/>
      <c r="D26" s="5"/>
      <c r="E26" s="86" t="s">
        <v>777</v>
      </c>
      <c r="F26" s="86"/>
      <c r="G26" s="86"/>
      <c r="H26" s="86"/>
      <c r="I26" s="86"/>
    </row>
    <row r="27" spans="2:9" ht="73.900000000000006" customHeight="1">
      <c r="B27" s="6">
        <v>10</v>
      </c>
      <c r="C27" s="46" t="str">
        <f>CONCATENATE(LEFT(DAY(CT!D22),2),"-",LEFT(DAY(CT!H22),2)," Kasım")</f>
        <v>18-22 Kasım</v>
      </c>
      <c r="D27" s="7">
        <f>$D$13</f>
        <v>9</v>
      </c>
      <c r="E27" s="18" t="s">
        <v>553</v>
      </c>
      <c r="F27" s="10" t="s">
        <v>555</v>
      </c>
      <c r="G27" s="10" t="s">
        <v>15</v>
      </c>
      <c r="H27" s="18" t="s">
        <v>30</v>
      </c>
      <c r="I27" s="8" t="s">
        <v>32</v>
      </c>
    </row>
    <row r="28" spans="2:9" ht="72.75" customHeight="1">
      <c r="B28" s="6">
        <v>11</v>
      </c>
      <c r="C28" s="46" t="str">
        <f>CONCATENATE(LEFT(DAY(CT!D23),2),"-",LEFT(DAY(CT!H23),2)," Kasım")</f>
        <v>25-29 Kasım</v>
      </c>
      <c r="D28" s="7">
        <f>$D$13</f>
        <v>9</v>
      </c>
      <c r="E28" s="18" t="s">
        <v>556</v>
      </c>
      <c r="F28" s="10" t="s">
        <v>557</v>
      </c>
      <c r="G28" s="10" t="s">
        <v>15</v>
      </c>
      <c r="H28" s="18" t="s">
        <v>30</v>
      </c>
      <c r="I28" s="8" t="s">
        <v>53</v>
      </c>
    </row>
    <row r="29" spans="2:9" ht="5.0999999999999996" customHeight="1">
      <c r="B29" s="80"/>
      <c r="C29" s="80"/>
      <c r="D29" s="80"/>
      <c r="E29" s="80"/>
      <c r="F29" s="80"/>
      <c r="G29" s="80"/>
      <c r="H29" s="80"/>
      <c r="I29" s="80"/>
    </row>
    <row r="30" spans="2:9" ht="25.15" customHeight="1">
      <c r="B30" s="85" t="s">
        <v>19</v>
      </c>
      <c r="C30" s="85"/>
      <c r="D30" s="85"/>
      <c r="E30" s="85"/>
      <c r="F30" s="85"/>
      <c r="G30" s="85"/>
      <c r="H30" s="85"/>
      <c r="I30" s="85"/>
    </row>
    <row r="31" spans="2:9" ht="75">
      <c r="B31" s="6">
        <v>12</v>
      </c>
      <c r="C31" s="46" t="str">
        <f>CONCATENATE(LEFT(DAY(CT!D27),2),"-",LEFT(DAY(CT!H27),2)," Aralık")</f>
        <v>2-6 Aralık</v>
      </c>
      <c r="D31" s="7">
        <f>$D$13</f>
        <v>9</v>
      </c>
      <c r="E31" s="18" t="s">
        <v>556</v>
      </c>
      <c r="F31" s="10" t="s">
        <v>558</v>
      </c>
      <c r="G31" s="10" t="s">
        <v>15</v>
      </c>
      <c r="H31" s="18" t="s">
        <v>30</v>
      </c>
      <c r="I31" s="8" t="s">
        <v>40</v>
      </c>
    </row>
    <row r="32" spans="2:9" ht="60">
      <c r="B32" s="6">
        <v>13</v>
      </c>
      <c r="C32" s="46" t="str">
        <f>CONCATENATE(LEFT(DAY(CT!D28),2),"-",LEFT(DAY(CT!H28),2)," Aralık")</f>
        <v>9-13 Aralık</v>
      </c>
      <c r="D32" s="7">
        <f>$D$13</f>
        <v>9</v>
      </c>
      <c r="E32" s="18" t="s">
        <v>559</v>
      </c>
      <c r="F32" s="10" t="s">
        <v>560</v>
      </c>
      <c r="G32" s="10" t="s">
        <v>15</v>
      </c>
      <c r="H32" s="18" t="s">
        <v>30</v>
      </c>
      <c r="I32" s="8"/>
    </row>
    <row r="33" spans="2:9" ht="60">
      <c r="B33" s="6">
        <v>14</v>
      </c>
      <c r="C33" s="46" t="str">
        <f>CONCATENATE(LEFT(DAY(CT!D29),2),"-",LEFT(DAY(CT!H29),2)," Aralık")</f>
        <v>16-20 Aralık</v>
      </c>
      <c r="D33" s="7">
        <f>$D$13</f>
        <v>9</v>
      </c>
      <c r="E33" s="18" t="s">
        <v>559</v>
      </c>
      <c r="F33" s="10" t="s">
        <v>560</v>
      </c>
      <c r="G33" s="10" t="s">
        <v>15</v>
      </c>
      <c r="H33" s="18" t="s">
        <v>30</v>
      </c>
      <c r="I33" s="8" t="s">
        <v>41</v>
      </c>
    </row>
    <row r="34" spans="2:9" ht="60">
      <c r="B34" s="6">
        <v>15</v>
      </c>
      <c r="C34" s="46" t="str">
        <f>CONCATENATE(LEFT(DAY(CT!D30),2),"-",LEFT(DAY(CT!H30),2)," Aralık")</f>
        <v>23-27 Aralık</v>
      </c>
      <c r="D34" s="7">
        <f>$D$13</f>
        <v>9</v>
      </c>
      <c r="E34" s="18" t="s">
        <v>561</v>
      </c>
      <c r="F34" s="10" t="s">
        <v>562</v>
      </c>
      <c r="G34" s="10" t="s">
        <v>15</v>
      </c>
      <c r="H34" s="18" t="s">
        <v>30</v>
      </c>
      <c r="I34" s="8"/>
    </row>
    <row r="35" spans="2:9" ht="5.0999999999999996" customHeight="1">
      <c r="B35" s="80"/>
      <c r="C35" s="80"/>
      <c r="D35" s="80"/>
      <c r="E35" s="80"/>
      <c r="F35" s="80"/>
      <c r="G35" s="80"/>
      <c r="H35" s="80"/>
      <c r="I35" s="80"/>
    </row>
    <row r="36" spans="2:9" ht="28.15" customHeight="1">
      <c r="B36" s="85" t="s">
        <v>20</v>
      </c>
      <c r="C36" s="85"/>
      <c r="D36" s="85"/>
      <c r="E36" s="85"/>
      <c r="F36" s="85"/>
      <c r="G36" s="85"/>
      <c r="H36" s="85"/>
      <c r="I36" s="85"/>
    </row>
    <row r="37" spans="2:9" ht="60">
      <c r="B37" s="6">
        <v>16</v>
      </c>
      <c r="C37" s="46" t="str">
        <f>CONCATENATE(LEFT(DAY(CT!D34),2),"-",LEFT(DAY(CT!H34),2)," Ocak")</f>
        <v>30-3 Ocak</v>
      </c>
      <c r="D37" s="7">
        <f>$D$13</f>
        <v>9</v>
      </c>
      <c r="E37" s="18" t="s">
        <v>563</v>
      </c>
      <c r="F37" s="10" t="s">
        <v>564</v>
      </c>
      <c r="G37" s="10" t="s">
        <v>15</v>
      </c>
      <c r="H37" s="18" t="s">
        <v>30</v>
      </c>
      <c r="I37" s="8" t="s">
        <v>21</v>
      </c>
    </row>
    <row r="38" spans="2:9" ht="60">
      <c r="B38" s="6">
        <v>17</v>
      </c>
      <c r="C38" s="46" t="str">
        <f>CONCATENATE(LEFT(DAY(CT!D35),2),"-",LEFT(DAY(CT!H35),2)," Ocak")</f>
        <v>6-10 Ocak</v>
      </c>
      <c r="D38" s="7">
        <f>$D$13</f>
        <v>9</v>
      </c>
      <c r="E38" s="18" t="s">
        <v>563</v>
      </c>
      <c r="F38" s="10" t="s">
        <v>565</v>
      </c>
      <c r="G38" s="10" t="s">
        <v>15</v>
      </c>
      <c r="H38" s="18" t="s">
        <v>30</v>
      </c>
      <c r="I38" s="8" t="s">
        <v>42</v>
      </c>
    </row>
    <row r="39" spans="2:9" ht="60">
      <c r="B39" s="6">
        <v>18</v>
      </c>
      <c r="C39" s="46" t="str">
        <f>CONCATENATE(LEFT(DAY(CT!D36),2),"-",LEFT(DAY(CT!H36),2)," Ocak")</f>
        <v>13-17 Ocak</v>
      </c>
      <c r="D39" s="7">
        <f>$D$13</f>
        <v>9</v>
      </c>
      <c r="E39" s="18" t="s">
        <v>566</v>
      </c>
      <c r="F39" s="10" t="s">
        <v>567</v>
      </c>
      <c r="G39" s="10" t="s">
        <v>15</v>
      </c>
      <c r="H39" s="18" t="s">
        <v>30</v>
      </c>
      <c r="I39" s="8" t="s">
        <v>34</v>
      </c>
    </row>
    <row r="40" spans="2:9" ht="24" customHeight="1">
      <c r="B40" s="4"/>
      <c r="C40" s="4"/>
      <c r="D40" s="5"/>
      <c r="E40" s="83" t="s">
        <v>33</v>
      </c>
      <c r="F40" s="83"/>
      <c r="G40" s="83"/>
      <c r="H40" s="83"/>
      <c r="I40" s="83"/>
    </row>
    <row r="41" spans="2:9" ht="24" customHeight="1">
      <c r="B41" s="4"/>
      <c r="C41" s="4"/>
      <c r="D41" s="5"/>
      <c r="E41" s="83" t="s">
        <v>33</v>
      </c>
      <c r="F41" s="83"/>
      <c r="G41" s="83"/>
      <c r="H41" s="83"/>
      <c r="I41" s="83"/>
    </row>
    <row r="42" spans="2:9" ht="5.0999999999999996" customHeight="1" thickBot="1">
      <c r="B42" s="11"/>
      <c r="C42" s="11"/>
      <c r="D42" s="12"/>
      <c r="E42" s="16"/>
      <c r="F42" s="13"/>
      <c r="G42" s="13"/>
      <c r="H42" s="13"/>
      <c r="I42" s="13"/>
    </row>
    <row r="43" spans="2:9" ht="33.6" customHeight="1" thickBot="1">
      <c r="B43" s="87" t="s">
        <v>778</v>
      </c>
      <c r="C43" s="87"/>
      <c r="D43" s="87"/>
      <c r="E43" s="87"/>
      <c r="F43" s="87"/>
      <c r="G43" s="87"/>
      <c r="H43" s="87"/>
      <c r="I43" s="88"/>
    </row>
    <row r="44" spans="2:9" ht="5.0999999999999996" customHeight="1">
      <c r="B44" s="11"/>
      <c r="C44" s="11"/>
      <c r="D44" s="12"/>
      <c r="E44" s="16"/>
      <c r="F44" s="13"/>
      <c r="G44" s="13"/>
      <c r="H44" s="13"/>
      <c r="I44" s="13"/>
    </row>
    <row r="45" spans="2:9" ht="26.45" customHeight="1">
      <c r="B45" s="85" t="s">
        <v>22</v>
      </c>
      <c r="C45" s="85"/>
      <c r="D45" s="85"/>
      <c r="E45" s="85"/>
      <c r="F45" s="85"/>
      <c r="G45" s="85"/>
      <c r="H45" s="85"/>
      <c r="I45" s="85"/>
    </row>
    <row r="46" spans="2:9" ht="75">
      <c r="B46" s="6">
        <v>19</v>
      </c>
      <c r="C46" s="46" t="str">
        <f>CONCATENATE(LEFT(DAY(CT!L6),2),"-",LEFT(DAY(CT!P6),2)," Şubat")</f>
        <v>3-7 Şubat</v>
      </c>
      <c r="D46" s="7">
        <f>$D$13</f>
        <v>9</v>
      </c>
      <c r="E46" s="18" t="s">
        <v>568</v>
      </c>
      <c r="F46" s="10" t="s">
        <v>569</v>
      </c>
      <c r="G46" s="10" t="s">
        <v>15</v>
      </c>
      <c r="H46" s="18" t="s">
        <v>30</v>
      </c>
      <c r="I46" s="8" t="s">
        <v>23</v>
      </c>
    </row>
    <row r="47" spans="2:9" ht="60">
      <c r="B47" s="6">
        <v>20</v>
      </c>
      <c r="C47" s="46" t="str">
        <f>CONCATENATE(LEFT(DAY(CT!L7),2),"-",LEFT(DAY(CT!P7),2)," Şubat")</f>
        <v>10-14 Şubat</v>
      </c>
      <c r="D47" s="7">
        <f>$D$13</f>
        <v>9</v>
      </c>
      <c r="E47" s="18" t="s">
        <v>570</v>
      </c>
      <c r="F47" s="10" t="s">
        <v>571</v>
      </c>
      <c r="G47" s="10" t="s">
        <v>15</v>
      </c>
      <c r="H47" s="18" t="s">
        <v>30</v>
      </c>
      <c r="I47" s="8" t="s">
        <v>43</v>
      </c>
    </row>
    <row r="48" spans="2:9" ht="60">
      <c r="B48" s="6">
        <v>21</v>
      </c>
      <c r="C48" s="46" t="str">
        <f>CONCATENATE(LEFT(DAY(CT!L8),2),"-",LEFT(DAY(CT!P8),2)," Şubat")</f>
        <v>17-21 Şubat</v>
      </c>
      <c r="D48" s="7">
        <f>$D$13</f>
        <v>9</v>
      </c>
      <c r="E48" s="18" t="s">
        <v>570</v>
      </c>
      <c r="F48" s="10" t="s">
        <v>572</v>
      </c>
      <c r="G48" s="10" t="s">
        <v>15</v>
      </c>
      <c r="H48" s="18" t="s">
        <v>30</v>
      </c>
      <c r="I48" s="8"/>
    </row>
    <row r="49" spans="2:11" ht="60">
      <c r="B49" s="6">
        <v>22</v>
      </c>
      <c r="C49" s="46" t="str">
        <f>CONCATENATE(LEFT(DAY(CT!L9),2),"-",LEFT(DAY(CT!P9),2)," Mart")</f>
        <v>24-28 Mart</v>
      </c>
      <c r="D49" s="7">
        <f>$D$13</f>
        <v>9</v>
      </c>
      <c r="E49" s="18" t="s">
        <v>570</v>
      </c>
      <c r="F49" s="10" t="s">
        <v>573</v>
      </c>
      <c r="G49" s="10" t="s">
        <v>15</v>
      </c>
      <c r="H49" s="18" t="s">
        <v>30</v>
      </c>
      <c r="I49" s="8"/>
    </row>
    <row r="50" spans="2:11" ht="5.0999999999999996" customHeight="1">
      <c r="B50" s="89"/>
      <c r="C50" s="89"/>
      <c r="D50" s="89"/>
      <c r="E50" s="89"/>
      <c r="F50" s="89"/>
      <c r="G50" s="89"/>
      <c r="H50" s="89"/>
      <c r="I50" s="89"/>
    </row>
    <row r="51" spans="2:11" ht="26.45" customHeight="1">
      <c r="B51" s="85" t="s">
        <v>24</v>
      </c>
      <c r="C51" s="85"/>
      <c r="D51" s="85"/>
      <c r="E51" s="85"/>
      <c r="F51" s="85"/>
      <c r="G51" s="85"/>
      <c r="H51" s="85"/>
      <c r="I51" s="85"/>
    </row>
    <row r="52" spans="2:11" ht="60">
      <c r="B52" s="6">
        <v>23</v>
      </c>
      <c r="C52" s="46" t="str">
        <f>CONCATENATE(LEFT(DAY(CT!L13),2),"-",LEFT(DAY(CT!P13),2)," Mart")</f>
        <v>3-7 Mart</v>
      </c>
      <c r="D52" s="7">
        <f>$D$13</f>
        <v>9</v>
      </c>
      <c r="E52" s="18" t="s">
        <v>574</v>
      </c>
      <c r="F52" s="10" t="s">
        <v>575</v>
      </c>
      <c r="G52" s="10" t="s">
        <v>15</v>
      </c>
      <c r="H52" s="18" t="s">
        <v>30</v>
      </c>
      <c r="I52" s="8" t="s">
        <v>45</v>
      </c>
    </row>
    <row r="53" spans="2:11" ht="105">
      <c r="B53" s="6">
        <v>24</v>
      </c>
      <c r="C53" s="46" t="str">
        <f>CONCATENATE(LEFT(DAY(CT!L14),2),"-",LEFT(DAY(CT!P14),2)," Mart")</f>
        <v>10-14 Mart</v>
      </c>
      <c r="D53" s="7">
        <f>$D$13</f>
        <v>9</v>
      </c>
      <c r="E53" s="18" t="s">
        <v>576</v>
      </c>
      <c r="F53" s="10" t="s">
        <v>577</v>
      </c>
      <c r="G53" s="10" t="s">
        <v>15</v>
      </c>
      <c r="H53" s="18" t="s">
        <v>30</v>
      </c>
      <c r="I53" s="8" t="s">
        <v>44</v>
      </c>
    </row>
    <row r="54" spans="2:11" ht="75">
      <c r="B54" s="6">
        <v>25</v>
      </c>
      <c r="C54" s="46" t="str">
        <f>CONCATENATE(LEFT(DAY(CT!L15),2),"-",LEFT(DAY(CT!P15),2)," Mart")</f>
        <v>17-21 Mart</v>
      </c>
      <c r="D54" s="7">
        <f>$D$13</f>
        <v>9</v>
      </c>
      <c r="E54" s="18" t="s">
        <v>578</v>
      </c>
      <c r="F54" s="10" t="s">
        <v>579</v>
      </c>
      <c r="G54" s="10" t="s">
        <v>15</v>
      </c>
      <c r="H54" s="18" t="s">
        <v>30</v>
      </c>
      <c r="I54" s="8" t="s">
        <v>48</v>
      </c>
      <c r="K54" s="21"/>
    </row>
    <row r="55" spans="2:11" ht="75">
      <c r="B55" s="6">
        <v>26</v>
      </c>
      <c r="C55" s="46" t="str">
        <f>CONCATENATE(LEFT(DAY(CT!L16),2),"-",LEFT(DAY(CT!P16),2)," Mart")</f>
        <v>24-28 Mart</v>
      </c>
      <c r="D55" s="7">
        <f>$D$13</f>
        <v>9</v>
      </c>
      <c r="E55" s="18" t="s">
        <v>578</v>
      </c>
      <c r="F55" s="10" t="s">
        <v>580</v>
      </c>
      <c r="G55" s="10" t="s">
        <v>15</v>
      </c>
      <c r="H55" s="18" t="s">
        <v>30</v>
      </c>
      <c r="I55" s="8" t="s">
        <v>46</v>
      </c>
    </row>
    <row r="56" spans="2:11" ht="5.0999999999999996" customHeight="1">
      <c r="B56" s="89"/>
      <c r="C56" s="89"/>
      <c r="D56" s="89"/>
      <c r="E56" s="89"/>
      <c r="F56" s="89"/>
      <c r="G56" s="89"/>
      <c r="H56" s="89"/>
      <c r="I56" s="89"/>
    </row>
    <row r="57" spans="2:11" ht="27" customHeight="1">
      <c r="B57" s="84" t="s">
        <v>25</v>
      </c>
      <c r="C57" s="84"/>
      <c r="D57" s="84"/>
      <c r="E57" s="84"/>
      <c r="F57" s="84"/>
      <c r="G57" s="84"/>
      <c r="H57" s="84"/>
      <c r="I57" s="84"/>
    </row>
    <row r="58" spans="2:11" ht="27" customHeight="1">
      <c r="B58" s="4"/>
      <c r="C58" s="4"/>
      <c r="D58" s="5"/>
      <c r="E58" s="86" t="s">
        <v>779</v>
      </c>
      <c r="F58" s="86"/>
      <c r="G58" s="86"/>
      <c r="H58" s="86"/>
      <c r="I58" s="86"/>
    </row>
    <row r="59" spans="2:11" ht="60">
      <c r="B59" s="6">
        <v>27</v>
      </c>
      <c r="C59" s="46" t="str">
        <f>CONCATENATE(LEFT(DAY(CT!L21),2),"-",LEFT(DAY(CT!P21),2)," Nisan")</f>
        <v>7-11 Nisan</v>
      </c>
      <c r="D59" s="7">
        <f>$D$13</f>
        <v>9</v>
      </c>
      <c r="E59" s="18" t="s">
        <v>581</v>
      </c>
      <c r="F59" s="10" t="s">
        <v>582</v>
      </c>
      <c r="G59" s="10" t="s">
        <v>15</v>
      </c>
      <c r="H59" s="18" t="s">
        <v>30</v>
      </c>
      <c r="I59" s="8"/>
    </row>
    <row r="60" spans="2:11" ht="60">
      <c r="B60" s="6">
        <v>28</v>
      </c>
      <c r="C60" s="46" t="str">
        <f>CONCATENATE(LEFT(DAY(CT!L22),2),"-",LEFT(DAY(CT!P22),2)," Nisan")</f>
        <v>14-18 Nisan</v>
      </c>
      <c r="D60" s="7">
        <f>$D$13</f>
        <v>9</v>
      </c>
      <c r="E60" s="18" t="s">
        <v>583</v>
      </c>
      <c r="F60" s="10" t="s">
        <v>584</v>
      </c>
      <c r="G60" s="10" t="s">
        <v>15</v>
      </c>
      <c r="H60" s="18" t="s">
        <v>30</v>
      </c>
      <c r="I60" s="8" t="s">
        <v>26</v>
      </c>
    </row>
    <row r="61" spans="2:11" ht="60">
      <c r="B61" s="6">
        <v>29</v>
      </c>
      <c r="C61" s="46" t="str">
        <f>CONCATENATE(LEFT(DAY(CT!L23),2),"-",LEFT(DAY(CT!P23),2)," Nisan")</f>
        <v>21-25 Nisan</v>
      </c>
      <c r="D61" s="7">
        <f>$D$13</f>
        <v>9</v>
      </c>
      <c r="E61" s="18" t="s">
        <v>585</v>
      </c>
      <c r="F61" s="10" t="s">
        <v>586</v>
      </c>
      <c r="G61" s="10" t="s">
        <v>15</v>
      </c>
      <c r="H61" s="18" t="s">
        <v>30</v>
      </c>
      <c r="I61" s="8" t="s">
        <v>35</v>
      </c>
    </row>
    <row r="62" spans="2:11" ht="60">
      <c r="B62" s="6">
        <v>30</v>
      </c>
      <c r="C62" s="46" t="str">
        <f>CONCATENATE(LEFT(DAY(CT!L24),2),"-",LEFT(DAY(CT!P24),2)," Nisan")</f>
        <v>28-2 Nisan</v>
      </c>
      <c r="D62" s="7">
        <f>$D$13</f>
        <v>9</v>
      </c>
      <c r="E62" s="18" t="s">
        <v>587</v>
      </c>
      <c r="F62" s="10" t="s">
        <v>588</v>
      </c>
      <c r="G62" s="10" t="s">
        <v>15</v>
      </c>
      <c r="H62" s="18" t="s">
        <v>30</v>
      </c>
      <c r="I62" s="8" t="s">
        <v>634</v>
      </c>
    </row>
    <row r="63" spans="2:11" ht="5.0999999999999996" customHeight="1">
      <c r="B63" s="89"/>
      <c r="C63" s="89"/>
      <c r="D63" s="89"/>
      <c r="E63" s="89"/>
      <c r="F63" s="89"/>
      <c r="G63" s="89"/>
      <c r="H63" s="89"/>
      <c r="I63" s="89"/>
    </row>
    <row r="64" spans="2:11" ht="28.9" customHeight="1">
      <c r="B64" s="85" t="s">
        <v>27</v>
      </c>
      <c r="C64" s="85"/>
      <c r="D64" s="85"/>
      <c r="E64" s="85"/>
      <c r="F64" s="85"/>
      <c r="G64" s="85"/>
      <c r="H64" s="85"/>
      <c r="I64" s="85"/>
    </row>
    <row r="65" spans="2:9" ht="60">
      <c r="B65" s="6">
        <v>31</v>
      </c>
      <c r="C65" s="46" t="str">
        <f>CONCATENATE(LEFT(DAY(CT!L27),2),"-",LEFT(DAY(CT!P27),2)," Mayıs")</f>
        <v>5-9 Mayıs</v>
      </c>
      <c r="D65" s="7">
        <f>$D$13</f>
        <v>9</v>
      </c>
      <c r="E65" s="18" t="s">
        <v>587</v>
      </c>
      <c r="F65" s="10" t="s">
        <v>589</v>
      </c>
      <c r="G65" s="10" t="s">
        <v>15</v>
      </c>
      <c r="H65" s="18" t="s">
        <v>30</v>
      </c>
      <c r="I65" s="8"/>
    </row>
    <row r="66" spans="2:9" ht="60">
      <c r="B66" s="6">
        <v>32</v>
      </c>
      <c r="C66" s="46" t="str">
        <f>CONCATENATE(LEFT(DAY(CT!L28),2),"-",LEFT(DAY(CT!P28),2)," Mayıs")</f>
        <v>12-16 Mayıs</v>
      </c>
      <c r="D66" s="7">
        <f>$D$13</f>
        <v>9</v>
      </c>
      <c r="E66" s="18" t="s">
        <v>587</v>
      </c>
      <c r="F66" s="10" t="s">
        <v>590</v>
      </c>
      <c r="G66" s="10" t="s">
        <v>15</v>
      </c>
      <c r="H66" s="18" t="s">
        <v>30</v>
      </c>
      <c r="I66" s="8"/>
    </row>
    <row r="67" spans="2:9" ht="90">
      <c r="B67" s="6">
        <v>33</v>
      </c>
      <c r="C67" s="46" t="str">
        <f>CONCATENATE(LEFT(DAY(CT!L29),2),"-",LEFT(DAY(CT!P29),2)," Mayıs")</f>
        <v>19-23 Mayıs</v>
      </c>
      <c r="D67" s="7">
        <f>$D$13</f>
        <v>9</v>
      </c>
      <c r="E67" s="18" t="s">
        <v>591</v>
      </c>
      <c r="F67" s="10" t="s">
        <v>592</v>
      </c>
      <c r="G67" s="10" t="s">
        <v>15</v>
      </c>
      <c r="H67" s="18" t="s">
        <v>30</v>
      </c>
      <c r="I67" s="8" t="s">
        <v>36</v>
      </c>
    </row>
    <row r="68" spans="2:9" ht="90">
      <c r="B68" s="6">
        <v>34</v>
      </c>
      <c r="C68" s="46" t="str">
        <f>CONCATENATE(LEFT(DAY(CT!L30),2),"-",LEFT(DAY(CT!P30),2)," Mayıs")</f>
        <v>26-30 Mayıs</v>
      </c>
      <c r="D68" s="7">
        <f>$D$13</f>
        <v>9</v>
      </c>
      <c r="E68" s="18" t="s">
        <v>591</v>
      </c>
      <c r="F68" s="10" t="s">
        <v>593</v>
      </c>
      <c r="G68" s="10" t="s">
        <v>15</v>
      </c>
      <c r="H68" s="18" t="s">
        <v>30</v>
      </c>
      <c r="I68" s="8" t="s">
        <v>21</v>
      </c>
    </row>
    <row r="69" spans="2:9" ht="5.0999999999999996" customHeight="1">
      <c r="B69" s="89"/>
      <c r="C69" s="89"/>
      <c r="D69" s="89"/>
      <c r="E69" s="89"/>
      <c r="F69" s="89"/>
      <c r="G69" s="89"/>
      <c r="H69" s="89"/>
      <c r="I69" s="89"/>
    </row>
    <row r="70" spans="2:9" ht="27.6" customHeight="1">
      <c r="B70" s="85" t="s">
        <v>28</v>
      </c>
      <c r="C70" s="85"/>
      <c r="D70" s="85"/>
      <c r="E70" s="85"/>
      <c r="F70" s="85"/>
      <c r="G70" s="85"/>
      <c r="H70" s="85"/>
      <c r="I70" s="85"/>
    </row>
    <row r="71" spans="2:9" ht="60">
      <c r="B71" s="6">
        <v>35</v>
      </c>
      <c r="C71" s="46" t="str">
        <f>CONCATENATE(LEFT(DAY(CT!L34),2),"-",LEFT(DAY(CT!P34),2)," Haz.")</f>
        <v>2-6 Haz.</v>
      </c>
      <c r="D71" s="7">
        <f>$D$13</f>
        <v>9</v>
      </c>
      <c r="E71" s="18" t="s">
        <v>594</v>
      </c>
      <c r="F71" s="10" t="s">
        <v>595</v>
      </c>
      <c r="G71" s="10" t="s">
        <v>15</v>
      </c>
      <c r="H71" s="18" t="s">
        <v>30</v>
      </c>
      <c r="I71" s="8" t="s">
        <v>773</v>
      </c>
    </row>
    <row r="72" spans="2:9" ht="60">
      <c r="B72" s="6">
        <v>36</v>
      </c>
      <c r="C72" s="46" t="str">
        <f>CONCATENATE(LEFT(DAY(CT!L35),2),"-",LEFT(DAY(CT!P35),2)," Haz.")</f>
        <v>9-13 Haz.</v>
      </c>
      <c r="D72" s="7">
        <f>$D$13</f>
        <v>9</v>
      </c>
      <c r="E72" s="18" t="s">
        <v>594</v>
      </c>
      <c r="F72" s="10" t="s">
        <v>595</v>
      </c>
      <c r="G72" s="10" t="s">
        <v>15</v>
      </c>
      <c r="H72" s="18" t="s">
        <v>30</v>
      </c>
      <c r="I72" s="8" t="s">
        <v>773</v>
      </c>
    </row>
    <row r="73" spans="2:9" ht="60">
      <c r="B73" s="6">
        <v>37</v>
      </c>
      <c r="C73" s="46" t="str">
        <f>CONCATENATE(LEFT(DAY(CT!L36),2),"-",LEFT(DAY(CT!P36),2)," Haz.")</f>
        <v>16-20 Haz.</v>
      </c>
      <c r="D73" s="7">
        <f>$D$13</f>
        <v>9</v>
      </c>
      <c r="E73" s="18" t="s">
        <v>594</v>
      </c>
      <c r="F73" s="10" t="s">
        <v>595</v>
      </c>
      <c r="G73" s="10" t="s">
        <v>15</v>
      </c>
      <c r="H73" s="18" t="s">
        <v>30</v>
      </c>
      <c r="I73" s="8" t="s">
        <v>29</v>
      </c>
    </row>
    <row r="74" spans="2:9" ht="19.899999999999999" customHeight="1">
      <c r="B74" s="4"/>
      <c r="C74" s="4"/>
      <c r="D74" s="5"/>
      <c r="E74" s="83" t="s">
        <v>780</v>
      </c>
      <c r="F74" s="83"/>
      <c r="G74" s="83"/>
      <c r="H74" s="83"/>
      <c r="I74" s="83"/>
    </row>
    <row r="75" spans="2:9" ht="21.6" customHeight="1">
      <c r="B75" s="4"/>
      <c r="C75" s="4"/>
      <c r="D75" s="5"/>
      <c r="E75" s="83"/>
      <c r="F75" s="83"/>
      <c r="G75" s="83"/>
      <c r="H75" s="83"/>
      <c r="I75" s="83"/>
    </row>
    <row r="76" spans="2:9" ht="9.9499999999999993" customHeight="1">
      <c r="B76" s="80"/>
      <c r="C76" s="80"/>
      <c r="D76" s="80"/>
      <c r="E76" s="80"/>
      <c r="F76" s="80"/>
      <c r="G76" s="80"/>
      <c r="H76" s="80"/>
      <c r="I76" s="80"/>
    </row>
    <row r="77" spans="2:9">
      <c r="B77" s="100" t="s">
        <v>49</v>
      </c>
      <c r="C77" s="100"/>
      <c r="D77" s="100"/>
      <c r="E77" s="100"/>
      <c r="F77" s="100"/>
      <c r="G77" s="100"/>
      <c r="H77" s="100"/>
      <c r="I77" s="100"/>
    </row>
    <row r="78" spans="2:9" ht="16.149999999999999" customHeight="1">
      <c r="B78" s="100"/>
      <c r="C78" s="100"/>
      <c r="D78" s="100"/>
      <c r="E78" s="100"/>
      <c r="F78" s="100"/>
      <c r="G78" s="100"/>
      <c r="H78" s="100"/>
      <c r="I78" s="100"/>
    </row>
    <row r="79" spans="2:9" ht="9.9499999999999993" customHeight="1">
      <c r="B79" s="101"/>
      <c r="C79" s="101"/>
      <c r="D79" s="101"/>
      <c r="E79" s="101"/>
      <c r="F79" s="101"/>
      <c r="G79" s="101"/>
      <c r="H79" s="101"/>
      <c r="I79" s="101"/>
    </row>
    <row r="80" spans="2:9" ht="19.899999999999999" customHeight="1">
      <c r="B80" s="99" t="s">
        <v>50</v>
      </c>
      <c r="C80" s="99"/>
      <c r="D80" s="99"/>
      <c r="E80" s="99"/>
      <c r="F80" s="99"/>
      <c r="G80" s="99"/>
      <c r="H80" s="99"/>
      <c r="I80" s="99"/>
    </row>
    <row r="81" spans="2:9" ht="19.899999999999999" customHeight="1">
      <c r="B81" s="90"/>
      <c r="C81" s="91"/>
      <c r="D81" s="91"/>
      <c r="E81" s="91"/>
      <c r="F81" s="91"/>
      <c r="G81" s="91"/>
      <c r="H81" s="91"/>
      <c r="I81" s="92"/>
    </row>
    <row r="82" spans="2:9" ht="19.899999999999999" customHeight="1">
      <c r="B82" s="93"/>
      <c r="C82" s="94"/>
      <c r="D82" s="94"/>
      <c r="E82" s="94"/>
      <c r="F82" s="94"/>
      <c r="G82" s="94"/>
      <c r="H82" s="94"/>
      <c r="I82" s="95"/>
    </row>
    <row r="83" spans="2:9" ht="19.899999999999999" customHeight="1">
      <c r="B83" s="93"/>
      <c r="C83" s="94"/>
      <c r="D83" s="94"/>
      <c r="E83" s="94"/>
      <c r="F83" s="94"/>
      <c r="G83" s="94"/>
      <c r="H83" s="94"/>
      <c r="I83" s="95"/>
    </row>
    <row r="84" spans="2:9" ht="19.899999999999999" customHeight="1">
      <c r="B84" s="93"/>
      <c r="C84" s="94"/>
      <c r="D84" s="94"/>
      <c r="E84" s="94"/>
      <c r="F84" s="94"/>
      <c r="G84" s="94"/>
      <c r="H84" s="94"/>
      <c r="I84" s="95"/>
    </row>
    <row r="85" spans="2:9" ht="19.899999999999999" customHeight="1">
      <c r="B85" s="93"/>
      <c r="C85" s="94"/>
      <c r="D85" s="94"/>
      <c r="E85" s="94"/>
      <c r="F85" s="94"/>
      <c r="G85" s="94"/>
      <c r="H85" s="94"/>
      <c r="I85" s="95"/>
    </row>
    <row r="86" spans="2:9" ht="19.899999999999999" customHeight="1">
      <c r="B86" s="93"/>
      <c r="C86" s="94"/>
      <c r="D86" s="94"/>
      <c r="E86" s="94"/>
      <c r="F86" s="94"/>
      <c r="G86" s="94"/>
      <c r="H86" s="94"/>
      <c r="I86" s="95"/>
    </row>
    <row r="87" spans="2:9" ht="19.899999999999999" customHeight="1">
      <c r="B87" s="93"/>
      <c r="C87" s="94"/>
      <c r="D87" s="94"/>
      <c r="E87" s="94"/>
      <c r="F87" s="94"/>
      <c r="G87" s="94"/>
      <c r="H87" s="94"/>
      <c r="I87" s="95"/>
    </row>
    <row r="88" spans="2:9" ht="15" customHeight="1">
      <c r="B88" s="96"/>
      <c r="C88" s="97"/>
      <c r="D88" s="97"/>
      <c r="E88" s="97"/>
      <c r="F88" s="97"/>
      <c r="G88" s="97"/>
      <c r="H88" s="97"/>
      <c r="I88" s="98"/>
    </row>
    <row r="89" spans="2:9" ht="110.1" customHeight="1">
      <c r="B89" s="71" t="s">
        <v>862</v>
      </c>
      <c r="C89" s="72"/>
      <c r="D89" s="72"/>
      <c r="E89" s="72"/>
      <c r="F89" s="72"/>
      <c r="G89" s="72"/>
      <c r="H89" s="72"/>
      <c r="I89" s="73"/>
    </row>
    <row r="90" spans="2:9" s="19" customFormat="1">
      <c r="C90" s="42"/>
      <c r="E90" s="14"/>
    </row>
    <row r="91" spans="2:9" s="19" customFormat="1">
      <c r="E91" s="14"/>
    </row>
    <row r="92" spans="2:9" s="19" customFormat="1">
      <c r="E92" s="14"/>
    </row>
    <row r="93" spans="2:9" s="19" customFormat="1">
      <c r="E93" s="14"/>
    </row>
    <row r="94" spans="2:9" s="19" customFormat="1">
      <c r="E94" s="14"/>
    </row>
    <row r="95" spans="2:9" s="19" customFormat="1">
      <c r="E95" s="14"/>
    </row>
    <row r="96" spans="2:9" s="19" customFormat="1">
      <c r="E96" s="14"/>
    </row>
    <row r="97" spans="5:5" s="19" customFormat="1">
      <c r="E97" s="14"/>
    </row>
    <row r="98" spans="5:5" s="19" customFormat="1">
      <c r="E98" s="14"/>
    </row>
    <row r="99" spans="5:5" s="19" customFormat="1">
      <c r="E99" s="14"/>
    </row>
    <row r="100" spans="5:5" s="19" customFormat="1">
      <c r="E100" s="14"/>
    </row>
    <row r="101" spans="5:5" s="19" customFormat="1">
      <c r="E101" s="14"/>
    </row>
    <row r="102" spans="5:5" s="19" customFormat="1">
      <c r="E102" s="14"/>
    </row>
    <row r="103" spans="5:5" s="19" customFormat="1">
      <c r="E103" s="14"/>
    </row>
    <row r="104" spans="5:5" s="19" customFormat="1">
      <c r="E104" s="14"/>
    </row>
    <row r="105" spans="5:5" s="19" customFormat="1">
      <c r="E105" s="14"/>
    </row>
    <row r="106" spans="5:5" s="19" customFormat="1">
      <c r="E106" s="14"/>
    </row>
    <row r="107" spans="5:5" s="19" customFormat="1">
      <c r="E107" s="14"/>
    </row>
    <row r="108" spans="5:5" s="19" customFormat="1">
      <c r="E108" s="14"/>
    </row>
    <row r="109" spans="5:5" s="19" customFormat="1">
      <c r="E109" s="14"/>
    </row>
    <row r="110" spans="5:5" s="19" customFormat="1">
      <c r="E110" s="14"/>
    </row>
    <row r="111" spans="5:5" s="19" customFormat="1">
      <c r="E111" s="14"/>
    </row>
    <row r="112" spans="5:5" s="19" customFormat="1">
      <c r="E112" s="14"/>
    </row>
    <row r="113" spans="5:5" s="19" customFormat="1">
      <c r="E113" s="14"/>
    </row>
    <row r="114" spans="5:5" s="19" customFormat="1">
      <c r="E114" s="14"/>
    </row>
    <row r="115" spans="5:5" s="19" customFormat="1">
      <c r="E115" s="14"/>
    </row>
    <row r="116" spans="5:5" s="19" customFormat="1">
      <c r="E116" s="14"/>
    </row>
    <row r="117" spans="5:5" s="19" customFormat="1">
      <c r="E117" s="14"/>
    </row>
    <row r="118" spans="5:5" s="19" customFormat="1">
      <c r="E118" s="14"/>
    </row>
    <row r="119" spans="5:5" s="19" customFormat="1">
      <c r="E119" s="14"/>
    </row>
    <row r="120" spans="5:5" s="19" customFormat="1">
      <c r="E120" s="14"/>
    </row>
    <row r="121" spans="5:5" s="19" customFormat="1">
      <c r="E121" s="14"/>
    </row>
    <row r="122" spans="5:5" s="19" customFormat="1">
      <c r="E122" s="14"/>
    </row>
    <row r="123" spans="5:5" s="19" customFormat="1">
      <c r="E123" s="14"/>
    </row>
    <row r="124" spans="5:5" s="19" customFormat="1">
      <c r="E124" s="14"/>
    </row>
    <row r="125" spans="5:5" s="19" customFormat="1">
      <c r="E125" s="14"/>
    </row>
    <row r="126" spans="5:5" s="19" customFormat="1">
      <c r="E126" s="14"/>
    </row>
    <row r="127" spans="5:5" s="19" customFormat="1">
      <c r="E127" s="14"/>
    </row>
    <row r="128" spans="5:5" s="19" customFormat="1">
      <c r="E128" s="14"/>
    </row>
    <row r="129" spans="5:5" s="19" customFormat="1">
      <c r="E129" s="14"/>
    </row>
    <row r="130" spans="5:5" s="19" customFormat="1">
      <c r="E130" s="14"/>
    </row>
    <row r="131" spans="5:5" s="19" customFormat="1">
      <c r="E131" s="14"/>
    </row>
    <row r="132" spans="5:5" s="19" customFormat="1">
      <c r="E132" s="14"/>
    </row>
    <row r="133" spans="5:5" s="19" customFormat="1">
      <c r="E133" s="14"/>
    </row>
    <row r="134" spans="5:5" s="19" customFormat="1">
      <c r="E134" s="14"/>
    </row>
    <row r="135" spans="5:5" s="19" customFormat="1">
      <c r="E135" s="14"/>
    </row>
    <row r="136" spans="5:5" s="19" customFormat="1">
      <c r="E136" s="14"/>
    </row>
    <row r="137" spans="5:5" s="19" customFormat="1">
      <c r="E137" s="14"/>
    </row>
    <row r="138" spans="5:5" s="19" customFormat="1">
      <c r="E138" s="14"/>
    </row>
    <row r="139" spans="5:5" s="19" customFormat="1">
      <c r="E139" s="14"/>
    </row>
    <row r="140" spans="5:5" s="19" customFormat="1">
      <c r="E140" s="14"/>
    </row>
    <row r="141" spans="5:5" s="19" customFormat="1">
      <c r="E141" s="14"/>
    </row>
    <row r="142" spans="5:5" s="19" customFormat="1">
      <c r="E142" s="14"/>
    </row>
    <row r="143" spans="5:5" s="19" customFormat="1">
      <c r="E143" s="14"/>
    </row>
    <row r="144" spans="5:5" s="19" customFormat="1">
      <c r="E144" s="14"/>
    </row>
    <row r="145" spans="5:5" s="19" customFormat="1">
      <c r="E145" s="14"/>
    </row>
    <row r="146" spans="5:5" s="19" customFormat="1">
      <c r="E146" s="14"/>
    </row>
    <row r="147" spans="5:5" s="19" customFormat="1">
      <c r="E147" s="14"/>
    </row>
    <row r="148" spans="5:5" s="19" customFormat="1">
      <c r="E148" s="14"/>
    </row>
    <row r="149" spans="5:5" s="19" customFormat="1">
      <c r="E149" s="14"/>
    </row>
    <row r="150" spans="5:5" s="19" customFormat="1">
      <c r="E150" s="14"/>
    </row>
    <row r="151" spans="5:5" s="19" customFormat="1">
      <c r="E151" s="14"/>
    </row>
    <row r="152" spans="5:5" s="19" customFormat="1">
      <c r="E152" s="14"/>
    </row>
    <row r="153" spans="5:5" s="19" customFormat="1">
      <c r="E153" s="14"/>
    </row>
    <row r="154" spans="5:5" s="19" customFormat="1">
      <c r="E154" s="14"/>
    </row>
    <row r="155" spans="5:5" s="19" customFormat="1">
      <c r="E155" s="14"/>
    </row>
    <row r="156" spans="5:5" s="19" customFormat="1">
      <c r="E156" s="14"/>
    </row>
    <row r="157" spans="5:5" s="19" customFormat="1">
      <c r="E157" s="14"/>
    </row>
    <row r="158" spans="5:5" s="19" customFormat="1">
      <c r="E158" s="14"/>
    </row>
    <row r="159" spans="5:5" s="19" customFormat="1">
      <c r="E159" s="14"/>
    </row>
    <row r="160" spans="5:5" s="19" customFormat="1">
      <c r="E160" s="14"/>
    </row>
    <row r="161" spans="5:5" s="19" customFormat="1">
      <c r="E161" s="14"/>
    </row>
    <row r="162" spans="5:5" s="19" customFormat="1">
      <c r="E162" s="14"/>
    </row>
    <row r="163" spans="5:5" s="19" customFormat="1">
      <c r="E163" s="14"/>
    </row>
    <row r="164" spans="5:5" s="19" customFormat="1">
      <c r="E164" s="14"/>
    </row>
    <row r="165" spans="5:5" s="19" customFormat="1">
      <c r="E165" s="14"/>
    </row>
    <row r="166" spans="5:5" s="19" customFormat="1">
      <c r="E166" s="14"/>
    </row>
    <row r="167" spans="5:5" s="19" customFormat="1">
      <c r="E167" s="14"/>
    </row>
    <row r="168" spans="5:5" s="19" customFormat="1">
      <c r="E168" s="14"/>
    </row>
    <row r="169" spans="5:5" s="19" customFormat="1">
      <c r="E169" s="14"/>
    </row>
    <row r="170" spans="5:5" s="19" customFormat="1">
      <c r="E170" s="14"/>
    </row>
    <row r="171" spans="5:5" s="19" customFormat="1">
      <c r="E171" s="14"/>
    </row>
    <row r="172" spans="5:5" s="19" customFormat="1">
      <c r="E172" s="14"/>
    </row>
    <row r="173" spans="5:5" s="19" customFormat="1">
      <c r="E173" s="14"/>
    </row>
    <row r="174" spans="5:5" s="19" customFormat="1">
      <c r="E174" s="14"/>
    </row>
    <row r="175" spans="5:5" s="19" customFormat="1">
      <c r="E175" s="14"/>
    </row>
    <row r="176" spans="5:5" s="19" customFormat="1">
      <c r="E176" s="14"/>
    </row>
    <row r="177" spans="5:5" s="19" customFormat="1">
      <c r="E177" s="14"/>
    </row>
    <row r="178" spans="5:5" s="19" customFormat="1">
      <c r="E178" s="14"/>
    </row>
    <row r="179" spans="5:5" s="19" customFormat="1">
      <c r="E179" s="14"/>
    </row>
    <row r="180" spans="5:5" s="19" customFormat="1">
      <c r="E180" s="14"/>
    </row>
    <row r="181" spans="5:5" s="19" customFormat="1">
      <c r="E181" s="14"/>
    </row>
    <row r="182" spans="5:5" s="19" customFormat="1">
      <c r="E182" s="14"/>
    </row>
    <row r="183" spans="5:5" s="19" customFormat="1">
      <c r="E183" s="14"/>
    </row>
    <row r="184" spans="5:5" s="19" customFormat="1">
      <c r="E184" s="14"/>
    </row>
    <row r="185" spans="5:5" s="19" customFormat="1">
      <c r="E185" s="14"/>
    </row>
    <row r="186" spans="5:5" s="19" customFormat="1">
      <c r="E186" s="14"/>
    </row>
    <row r="187" spans="5:5" s="19" customFormat="1">
      <c r="E187" s="14"/>
    </row>
  </sheetData>
  <mergeCells count="52">
    <mergeCell ref="B5:D5"/>
    <mergeCell ref="E5:F5"/>
    <mergeCell ref="H5:I5"/>
    <mergeCell ref="E26:I26"/>
    <mergeCell ref="E58:I58"/>
    <mergeCell ref="C8:C9"/>
    <mergeCell ref="B6:D6"/>
    <mergeCell ref="E6:F6"/>
    <mergeCell ref="H6:I6"/>
    <mergeCell ref="B7:I7"/>
    <mergeCell ref="B8:B9"/>
    <mergeCell ref="D8:D9"/>
    <mergeCell ref="E8:E9"/>
    <mergeCell ref="F8:F9"/>
    <mergeCell ref="G8:G9"/>
    <mergeCell ref="H8:H9"/>
    <mergeCell ref="B2:I2"/>
    <mergeCell ref="B3:I3"/>
    <mergeCell ref="B4:D4"/>
    <mergeCell ref="E4:F4"/>
    <mergeCell ref="H4:I4"/>
    <mergeCell ref="B35:I35"/>
    <mergeCell ref="I8:I9"/>
    <mergeCell ref="B10:I10"/>
    <mergeCell ref="B11:I11"/>
    <mergeCell ref="E12:I12"/>
    <mergeCell ref="B16:I16"/>
    <mergeCell ref="B17:I17"/>
    <mergeCell ref="B23:I23"/>
    <mergeCell ref="B24:I24"/>
    <mergeCell ref="B29:I29"/>
    <mergeCell ref="B30:I30"/>
    <mergeCell ref="B64:I64"/>
    <mergeCell ref="B36:I36"/>
    <mergeCell ref="E41:I41"/>
    <mergeCell ref="B43:I43"/>
    <mergeCell ref="B45:I45"/>
    <mergeCell ref="E40:I40"/>
    <mergeCell ref="B50:I50"/>
    <mergeCell ref="B51:I51"/>
    <mergeCell ref="B56:I56"/>
    <mergeCell ref="B57:I57"/>
    <mergeCell ref="B63:I63"/>
    <mergeCell ref="B81:I88"/>
    <mergeCell ref="B89:I89"/>
    <mergeCell ref="B80:I80"/>
    <mergeCell ref="B69:I69"/>
    <mergeCell ref="B70:I70"/>
    <mergeCell ref="E74:I75"/>
    <mergeCell ref="B76:I76"/>
    <mergeCell ref="B77:I78"/>
    <mergeCell ref="B79:I79"/>
  </mergeCells>
  <printOptions horizontalCentered="1"/>
  <pageMargins left="0.19685039370078741" right="0.19685039370078741" top="0.39370078740157483" bottom="0.19685039370078741" header="0.31496062992125984" footer="0.31496062992125984"/>
  <pageSetup paperSize="9" scale="68" orientation="landscape" r:id="rId1"/>
  <rowBreaks count="3" manualBreakCount="3">
    <brk id="23" min="1" max="8" man="1"/>
    <brk id="35" min="1" max="8" man="1"/>
    <brk id="69" min="1"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16</vt:i4>
      </vt:variant>
      <vt:variant>
        <vt:lpstr>Adlandırılmış Aralıklar</vt:lpstr>
      </vt:variant>
      <vt:variant>
        <vt:i4>16</vt:i4>
      </vt:variant>
    </vt:vector>
  </HeadingPairs>
  <TitlesOfParts>
    <vt:vector size="32" baseType="lpstr">
      <vt:lpstr>Hafta</vt:lpstr>
      <vt:lpstr>CT</vt:lpstr>
      <vt:lpstr>AnaPlan</vt:lpstr>
      <vt:lpstr>9-TEEA</vt:lpstr>
      <vt:lpstr>9-MesGel</vt:lpstr>
      <vt:lpstr>10-EEES</vt:lpstr>
      <vt:lpstr>10-BilDevDiz</vt:lpstr>
      <vt:lpstr>11-PanoPCiz</vt:lpstr>
      <vt:lpstr>10-TesisatA</vt:lpstr>
      <vt:lpstr>11-PanoA</vt:lpstr>
      <vt:lpstr>11-ETesisatPrj</vt:lpstr>
      <vt:lpstr>11-KontrolPano</vt:lpstr>
      <vt:lpstr>Bos</vt:lpstr>
      <vt:lpstr>11-Mikro</vt:lpstr>
      <vt:lpstr>11-EndElo</vt:lpstr>
      <vt:lpstr>11-OtamasyonA</vt:lpstr>
      <vt:lpstr>'10-BilDevDiz'!Yazdırma_Alanı</vt:lpstr>
      <vt:lpstr>'10-EEES'!Yazdırma_Alanı</vt:lpstr>
      <vt:lpstr>'10-TesisatA'!Yazdırma_Alanı</vt:lpstr>
      <vt:lpstr>'11-EndElo'!Yazdırma_Alanı</vt:lpstr>
      <vt:lpstr>'11-ETesisatPrj'!Yazdırma_Alanı</vt:lpstr>
      <vt:lpstr>'11-KontrolPano'!Yazdırma_Alanı</vt:lpstr>
      <vt:lpstr>'11-Mikro'!Yazdırma_Alanı</vt:lpstr>
      <vt:lpstr>'11-OtamasyonA'!Yazdırma_Alanı</vt:lpstr>
      <vt:lpstr>'11-PanoA'!Yazdırma_Alanı</vt:lpstr>
      <vt:lpstr>'11-PanoPCiz'!Yazdırma_Alanı</vt:lpstr>
      <vt:lpstr>'9-MesGel'!Yazdırma_Alanı</vt:lpstr>
      <vt:lpstr>'9-TEEA'!Yazdırma_Alanı</vt:lpstr>
      <vt:lpstr>AnaPlan!Yazdırma_Alanı</vt:lpstr>
      <vt:lpstr>Bos!Yazdırma_Alanı</vt:lpstr>
      <vt:lpstr>CT!Yazdırma_Alanı</vt:lpstr>
      <vt:lpstr>Hafta!Yazdırma_Alanı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drblue</dc:creator>
  <cp:lastModifiedBy>Dell</cp:lastModifiedBy>
  <cp:lastPrinted>2024-09-01T22:43:05Z</cp:lastPrinted>
  <dcterms:created xsi:type="dcterms:W3CDTF">2021-09-05T19:01:01Z</dcterms:created>
  <dcterms:modified xsi:type="dcterms:W3CDTF">2024-09-08T20:13:34Z</dcterms:modified>
</cp:coreProperties>
</file>